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ГТ\Desktop\"/>
    </mc:Choice>
  </mc:AlternateContent>
  <bookViews>
    <workbookView xWindow="0" yWindow="0" windowWidth="15345" windowHeight="4560" firstSheet="1" activeTab="2"/>
  </bookViews>
  <sheets>
    <sheet name="2.график учебного процесса" sheetId="2" r:id="rId1"/>
    <sheet name="3. сводные данные" sheetId="4" r:id="rId2"/>
    <sheet name="4.план учебного процесса" sheetId="1" r:id="rId3"/>
    <sheet name="5.комплексные формы ПА" sheetId="5" r:id="rId4"/>
    <sheet name="6.практика" sheetId="6" r:id="rId5"/>
    <sheet name="7.график ПА" sheetId="3" r:id="rId6"/>
    <sheet name="Лист1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6" i="1" l="1"/>
  <c r="S94" i="1"/>
  <c r="M9" i="1" l="1"/>
  <c r="N29" i="1" l="1"/>
  <c r="L29" i="1"/>
  <c r="N52" i="1"/>
  <c r="M52" i="1"/>
  <c r="L52" i="1"/>
  <c r="J52" i="1"/>
  <c r="J47" i="1" s="1"/>
  <c r="I52" i="1"/>
  <c r="H52" i="1"/>
  <c r="Q48" i="1"/>
  <c r="Q47" i="1" s="1"/>
  <c r="N48" i="1"/>
  <c r="N47" i="1" s="1"/>
  <c r="M48" i="1"/>
  <c r="L48" i="1"/>
  <c r="I48" i="1"/>
  <c r="I47" i="1" s="1"/>
  <c r="H48" i="1"/>
  <c r="H47" i="1" s="1"/>
  <c r="N35" i="1"/>
  <c r="M35" i="1"/>
  <c r="I35" i="1"/>
  <c r="H35" i="1"/>
  <c r="Q29" i="1"/>
  <c r="J29" i="1"/>
  <c r="I29" i="1"/>
  <c r="I28" i="1" s="1"/>
  <c r="H29" i="1"/>
  <c r="K24" i="1"/>
  <c r="I24" i="1"/>
  <c r="H24" i="1"/>
  <c r="H28" i="1" l="1"/>
  <c r="M47" i="1"/>
  <c r="M28" i="1" s="1"/>
  <c r="N28" i="1"/>
  <c r="L47" i="1"/>
  <c r="L28" i="1" s="1"/>
  <c r="L91" i="1" s="1"/>
  <c r="L93" i="1" s="1"/>
  <c r="R52" i="1"/>
  <c r="R35" i="1"/>
  <c r="R92" i="1" s="1"/>
  <c r="R48" i="1"/>
  <c r="R47" i="1" s="1"/>
  <c r="R28" i="1" s="1"/>
  <c r="R93" i="1" s="1"/>
  <c r="Q35" i="1"/>
  <c r="Q92" i="1" s="1"/>
  <c r="P9" i="1"/>
  <c r="O9" i="1"/>
  <c r="N20" i="1"/>
  <c r="M20" i="1"/>
  <c r="M8" i="1" s="1"/>
  <c r="K20" i="1"/>
  <c r="J20" i="1"/>
  <c r="I20" i="1"/>
  <c r="I8" i="1" s="1"/>
  <c r="I91" i="1" s="1"/>
  <c r="I92" i="1" s="1"/>
  <c r="H20" i="1"/>
  <c r="N9" i="1"/>
  <c r="N8" i="1" s="1"/>
  <c r="K9" i="1"/>
  <c r="J9" i="1"/>
  <c r="I9" i="1"/>
  <c r="H9" i="1"/>
  <c r="H8" i="1" s="1"/>
  <c r="H91" i="1" s="1"/>
  <c r="H92" i="1" s="1"/>
  <c r="G52" i="1"/>
  <c r="G48" i="1"/>
  <c r="G35" i="1"/>
  <c r="G29" i="1"/>
  <c r="G20" i="1"/>
  <c r="G9" i="1"/>
  <c r="F48" i="1"/>
  <c r="F52" i="1"/>
  <c r="F47" i="1" s="1"/>
  <c r="F35" i="1"/>
  <c r="F29" i="1"/>
  <c r="E52" i="1"/>
  <c r="E48" i="1"/>
  <c r="E47" i="1" s="1"/>
  <c r="E35" i="1"/>
  <c r="E29" i="1"/>
  <c r="E24" i="1"/>
  <c r="E20" i="1"/>
  <c r="E9" i="1"/>
  <c r="K8" i="1" l="1"/>
  <c r="M91" i="1"/>
  <c r="M92" i="1" s="1"/>
  <c r="Q28" i="1"/>
  <c r="Q93" i="1" s="1"/>
  <c r="E28" i="1"/>
  <c r="E91" i="1" s="1"/>
  <c r="F28" i="1"/>
  <c r="F91" i="1" s="1"/>
  <c r="N91" i="1"/>
  <c r="N92" i="1" s="1"/>
  <c r="E8" i="1"/>
  <c r="G47" i="1"/>
  <c r="G28" i="1" s="1"/>
  <c r="G24" i="1"/>
  <c r="G8" i="1" s="1"/>
  <c r="J24" i="1"/>
  <c r="J8" i="1" s="1"/>
  <c r="P24" i="1"/>
  <c r="O24" i="1"/>
  <c r="G91" i="1" l="1"/>
  <c r="G93" i="1" s="1"/>
  <c r="G92" i="1"/>
  <c r="J74" i="3"/>
  <c r="I74" i="3"/>
  <c r="H74" i="3"/>
  <c r="G74" i="3"/>
  <c r="F74" i="3"/>
  <c r="E74" i="3"/>
  <c r="J65" i="3"/>
  <c r="I65" i="3"/>
  <c r="H65" i="3"/>
  <c r="G65" i="3"/>
  <c r="F65" i="3"/>
  <c r="E65" i="3"/>
  <c r="J56" i="3"/>
  <c r="I56" i="3"/>
  <c r="H56" i="3"/>
  <c r="G56" i="3"/>
  <c r="F56" i="3"/>
  <c r="E56" i="3"/>
  <c r="J52" i="3"/>
  <c r="I52" i="3"/>
  <c r="H52" i="3"/>
  <c r="G52" i="3"/>
  <c r="F52" i="3"/>
  <c r="E52" i="3"/>
  <c r="J48" i="3"/>
  <c r="I48" i="3"/>
  <c r="H48" i="3"/>
  <c r="G48" i="3"/>
  <c r="F48" i="3"/>
  <c r="E48" i="3"/>
  <c r="I44" i="3"/>
  <c r="H44" i="3"/>
  <c r="G44" i="3"/>
  <c r="F44" i="3"/>
  <c r="E44" i="3"/>
  <c r="I40" i="3"/>
  <c r="I39" i="3" s="1"/>
  <c r="H40" i="3"/>
  <c r="G40" i="3"/>
  <c r="G39" i="3" s="1"/>
  <c r="F40" i="3"/>
  <c r="E40" i="3"/>
  <c r="E39" i="3" s="1"/>
  <c r="J39" i="3"/>
  <c r="F39" i="3"/>
  <c r="F31" i="3" s="1"/>
  <c r="J32" i="3"/>
  <c r="I32" i="3"/>
  <c r="H32" i="3"/>
  <c r="G32" i="3"/>
  <c r="F32" i="3"/>
  <c r="E32" i="3"/>
  <c r="J24" i="3"/>
  <c r="I24" i="3"/>
  <c r="H24" i="3"/>
  <c r="G24" i="3"/>
  <c r="F24" i="3"/>
  <c r="E24" i="3"/>
  <c r="H21" i="3"/>
  <c r="G21" i="3"/>
  <c r="F21" i="3"/>
  <c r="E21" i="3"/>
  <c r="H17" i="3"/>
  <c r="G17" i="3"/>
  <c r="F17" i="3"/>
  <c r="E17" i="3"/>
  <c r="H8" i="3"/>
  <c r="G8" i="3"/>
  <c r="F8" i="3"/>
  <c r="E8" i="3"/>
  <c r="H7" i="3"/>
  <c r="G7" i="3"/>
  <c r="F7" i="3"/>
  <c r="E7" i="3"/>
  <c r="S99" i="1"/>
  <c r="S98" i="1"/>
  <c r="P20" i="1"/>
  <c r="O20" i="1"/>
  <c r="O8" i="1" s="1"/>
  <c r="J31" i="3" l="1"/>
  <c r="H39" i="3"/>
  <c r="H31" i="3" s="1"/>
  <c r="E31" i="3"/>
  <c r="G31" i="3"/>
  <c r="I31" i="3"/>
  <c r="G10" i="6"/>
  <c r="I11" i="4"/>
  <c r="R24" i="1"/>
  <c r="R20" i="1"/>
  <c r="R9" i="1"/>
  <c r="Q24" i="1"/>
  <c r="Q20" i="1"/>
  <c r="Q9" i="1"/>
  <c r="S93" i="1"/>
  <c r="R8" i="1" l="1"/>
  <c r="P8" i="1"/>
  <c r="Q8" i="1"/>
  <c r="R82" i="1" l="1"/>
  <c r="Q82" i="1"/>
  <c r="P82" i="1"/>
  <c r="O82" i="1"/>
  <c r="K82" i="1"/>
  <c r="I82" i="1"/>
  <c r="H82" i="1"/>
  <c r="G82" i="1"/>
  <c r="R73" i="1"/>
  <c r="Q73" i="1"/>
  <c r="P73" i="1"/>
  <c r="O73" i="1"/>
  <c r="K73" i="1"/>
  <c r="I73" i="1"/>
  <c r="H73" i="1"/>
  <c r="G73" i="1"/>
  <c r="R64" i="1"/>
  <c r="Q64" i="1"/>
  <c r="P64" i="1"/>
  <c r="O64" i="1"/>
  <c r="K64" i="1"/>
  <c r="I64" i="1"/>
  <c r="H64" i="1"/>
  <c r="G64" i="1"/>
  <c r="R60" i="1"/>
  <c r="Q60" i="1"/>
  <c r="P60" i="1"/>
  <c r="O60" i="1"/>
  <c r="K60" i="1"/>
  <c r="J60" i="1"/>
  <c r="I60" i="1"/>
  <c r="H60" i="1"/>
  <c r="G60" i="1"/>
  <c r="R56" i="1"/>
  <c r="Q56" i="1"/>
  <c r="P56" i="1"/>
  <c r="O56" i="1"/>
  <c r="K56" i="1"/>
  <c r="J56" i="1"/>
  <c r="I56" i="1"/>
  <c r="H56" i="1"/>
  <c r="G56" i="1"/>
  <c r="P47" i="1"/>
  <c r="O47" i="1"/>
  <c r="K47" i="1"/>
  <c r="R36" i="1"/>
  <c r="Q36" i="1"/>
  <c r="P36" i="1"/>
  <c r="O36" i="1"/>
  <c r="K36" i="1"/>
  <c r="J36" i="1"/>
  <c r="I36" i="1"/>
  <c r="H36" i="1"/>
  <c r="G36" i="1"/>
  <c r="P28" i="1"/>
  <c r="P92" i="1" s="1"/>
  <c r="O28" i="1"/>
  <c r="O92" i="1" s="1"/>
  <c r="K28" i="1"/>
  <c r="K91" i="1" s="1"/>
  <c r="K92" i="1" s="1"/>
  <c r="O43" i="1" l="1"/>
  <c r="O35" i="1" s="1"/>
  <c r="J35" i="1"/>
  <c r="J28" i="1" s="1"/>
  <c r="J91" i="1" s="1"/>
  <c r="J92" i="1" s="1"/>
  <c r="K35" i="1"/>
  <c r="P43" i="1"/>
  <c r="P35" i="1" s="1"/>
  <c r="S92" i="1" l="1"/>
</calcChain>
</file>

<file path=xl/sharedStrings.xml><?xml version="1.0" encoding="utf-8"?>
<sst xmlns="http://schemas.openxmlformats.org/spreadsheetml/2006/main" count="698" uniqueCount="363">
  <si>
    <t xml:space="preserve">Индекс  </t>
  </si>
  <si>
    <t>Наименование циклов, дисциплин, профессиональных модулей, МДК, практик</t>
  </si>
  <si>
    <t>Формы промежуточной  аттестации</t>
  </si>
  <si>
    <t>Распределение обязательной учебной нагрузки                                                      (включая обязательную аудиторную нагрузку и все виды практики в составе профессиональных модулей) по курсам и семестрам                                                                                                     (час. в семестр)</t>
  </si>
  <si>
    <t>Обязательная аудиторная нагрузка</t>
  </si>
  <si>
    <t>I курс</t>
  </si>
  <si>
    <t>II курс</t>
  </si>
  <si>
    <t>III курс</t>
  </si>
  <si>
    <t>Всего</t>
  </si>
  <si>
    <t xml:space="preserve">в т. ч. </t>
  </si>
  <si>
    <t xml:space="preserve">1 сем.                </t>
  </si>
  <si>
    <t xml:space="preserve">2 сем.               </t>
  </si>
  <si>
    <t xml:space="preserve">3 сем.                                                                                           </t>
  </si>
  <si>
    <t xml:space="preserve">4 сем.              </t>
  </si>
  <si>
    <t xml:space="preserve">5 сем.                </t>
  </si>
  <si>
    <t xml:space="preserve">6 сем.                  </t>
  </si>
  <si>
    <t xml:space="preserve"> </t>
  </si>
  <si>
    <t>Общеобразовательный цикл</t>
  </si>
  <si>
    <t>Учебные дисциплины (общие)</t>
  </si>
  <si>
    <t>Русский язык</t>
  </si>
  <si>
    <t>Литература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</si>
  <si>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</si>
  <si>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</si>
  <si>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</si>
  <si>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</si>
  <si>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-/ДЗ</t>
  </si>
  <si>
    <t>Учебные дисциплины по выбору из обязательных предметных областей</t>
  </si>
  <si>
    <t>Информатика</t>
  </si>
  <si>
    <t>-/-/ДЗ</t>
  </si>
  <si>
    <t>ДЗ</t>
  </si>
  <si>
    <t>Дополнительная учебная дисциплина по выбору обучающихся</t>
  </si>
  <si>
    <t>ОП.00</t>
  </si>
  <si>
    <t>Общепрофессиональный цикл</t>
  </si>
  <si>
    <t>ОП.01</t>
  </si>
  <si>
    <t>Основы информационных технологий</t>
  </si>
  <si>
    <t>Э</t>
  </si>
  <si>
    <t>ОП.02</t>
  </si>
  <si>
    <t>Основы электротехники</t>
  </si>
  <si>
    <t>ОП.03</t>
  </si>
  <si>
    <t>Основы электроники и цифровой схемотехники</t>
  </si>
  <si>
    <t>ОП.04</t>
  </si>
  <si>
    <t>Охрана труда и техника безопасности</t>
  </si>
  <si>
    <t>ОП.05</t>
  </si>
  <si>
    <t>Экономика организации</t>
  </si>
  <si>
    <t>ОП.06</t>
  </si>
  <si>
    <t>Безопасность жизнедеятельности</t>
  </si>
  <si>
    <t>П.00</t>
  </si>
  <si>
    <t>Профессиональный цикл</t>
  </si>
  <si>
    <t>Общепрофессиональные дисциплины</t>
  </si>
  <si>
    <t>ПМ.00</t>
  </si>
  <si>
    <t>Профессиональные модули</t>
  </si>
  <si>
    <t>ПМ.01</t>
  </si>
  <si>
    <t xml:space="preserve">Ввод и обработка цифровой информации </t>
  </si>
  <si>
    <t>МДК.01.01</t>
  </si>
  <si>
    <t>Технологии создания и обработки цифровой мультимедийной информации</t>
  </si>
  <si>
    <t>УП.01</t>
  </si>
  <si>
    <t>Учебная практика</t>
  </si>
  <si>
    <t>ПП.01</t>
  </si>
  <si>
    <t>Производственная практика</t>
  </si>
  <si>
    <t>ПМ.02</t>
  </si>
  <si>
    <t xml:space="preserve">Хранение, передача и публикация цифровой информации </t>
  </si>
  <si>
    <t>МДК.02.01</t>
  </si>
  <si>
    <t>Технологии публикации цифровой мультимедийной информации</t>
  </si>
  <si>
    <t>УП.02</t>
  </si>
  <si>
    <t>ПП.02</t>
  </si>
  <si>
    <t>ПМ.03</t>
  </si>
  <si>
    <t>МДК.03.01</t>
  </si>
  <si>
    <t>УП.03</t>
  </si>
  <si>
    <t>ПП.03</t>
  </si>
  <si>
    <t>ПМ.04</t>
  </si>
  <si>
    <t>МДК.04.01</t>
  </si>
  <si>
    <t>ПМ.05</t>
  </si>
  <si>
    <t>Экв</t>
  </si>
  <si>
    <t>МДК.05.01</t>
  </si>
  <si>
    <t>МДК.05.02</t>
  </si>
  <si>
    <t>УП.05</t>
  </si>
  <si>
    <t>ПП.05</t>
  </si>
  <si>
    <t>ПМ.06</t>
  </si>
  <si>
    <t>МДК.06.01</t>
  </si>
  <si>
    <t>УП.06</t>
  </si>
  <si>
    <t>ПП.06</t>
  </si>
  <si>
    <t>ПМ.07</t>
  </si>
  <si>
    <t>МДК.07.01</t>
  </si>
  <si>
    <t>УП.07</t>
  </si>
  <si>
    <t>ПП.07</t>
  </si>
  <si>
    <t>ФК.00</t>
  </si>
  <si>
    <t>Всего с практикой</t>
  </si>
  <si>
    <t>Всего без практики</t>
  </si>
  <si>
    <t>Количество часов в неделю</t>
  </si>
  <si>
    <t>ГИА.00</t>
  </si>
  <si>
    <t>Государственная (итоговая) аттестация</t>
  </si>
  <si>
    <t>Всего  в семестре</t>
  </si>
  <si>
    <t>учебной практики</t>
  </si>
  <si>
    <t>произв. практики</t>
  </si>
  <si>
    <t>зачетов</t>
  </si>
  <si>
    <t>4. План учебного процесса</t>
  </si>
  <si>
    <t xml:space="preserve">выпускной практической квалификационной работы и </t>
  </si>
  <si>
    <t>письменной экзаменационной работы (всего 2 нед.)</t>
  </si>
  <si>
    <t>часов по учебным дисциплинам и МДК</t>
  </si>
  <si>
    <r>
      <t xml:space="preserve">Консультации </t>
    </r>
    <r>
      <rPr>
        <sz val="12"/>
        <color rgb="FF000000"/>
        <rFont val="Times New Roman"/>
        <family val="1"/>
        <charset val="204"/>
      </rPr>
      <t>на учебную группу 4 часа в год на 1 обучающегося</t>
    </r>
  </si>
  <si>
    <t>1. Программа подготовки квалифицированных рабочих и служащих</t>
  </si>
  <si>
    <t>1.1. Выпускная квалификационная работа в форме:</t>
  </si>
  <si>
    <t>ОД.01</t>
  </si>
  <si>
    <t>ОД.02</t>
  </si>
  <si>
    <t>ОД.03</t>
  </si>
  <si>
    <t>ОД.04</t>
  </si>
  <si>
    <t>ОД.05</t>
  </si>
  <si>
    <t>Математика</t>
  </si>
  <si>
    <t>ОД.06</t>
  </si>
  <si>
    <t>Астрономия</t>
  </si>
  <si>
    <t>ОД.07</t>
  </si>
  <si>
    <t>ОД.08</t>
  </si>
  <si>
    <t>ОД.09</t>
  </si>
  <si>
    <t>ОД.10</t>
  </si>
  <si>
    <t>Обществознание</t>
  </si>
  <si>
    <t>общ.-96</t>
  </si>
  <si>
    <t>экон.-89</t>
  </si>
  <si>
    <t>ОД.11</t>
  </si>
  <si>
    <t>Естествознание</t>
  </si>
  <si>
    <t>-/ДЗ/Э</t>
  </si>
  <si>
    <t>биол.-36</t>
  </si>
  <si>
    <t>ОД.12.01</t>
  </si>
  <si>
    <t>Родной язык и родная литература</t>
  </si>
  <si>
    <t>ОД.12.02</t>
  </si>
  <si>
    <t>Основы проектной деятельности</t>
  </si>
  <si>
    <t>пр-100</t>
  </si>
  <si>
    <t>2. ГРАФИК УЧЕБНОГО ПРОЦЕССА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</si>
  <si>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</si>
  <si>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</si>
  <si>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</si>
  <si>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</si>
  <si>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</si>
  <si>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</si>
  <si>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</si>
  <si>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</si>
  <si>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</si>
  <si>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</si>
  <si>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</si>
  <si>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</si>
  <si>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</si>
  <si>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</si>
  <si>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</si>
  <si>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</si>
  <si>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</si>
  <si>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</si>
  <si>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</si>
  <si>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</si>
  <si>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</si>
  <si>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</si>
  <si>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</si>
  <si>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</si>
  <si>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</si>
  <si>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</si>
  <si>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</si>
  <si>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</si>
  <si>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</si>
  <si>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</si>
  <si>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</si>
  <si>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</si>
  <si>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</si>
  <si>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</si>
  <si>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</si>
  <si>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</si>
  <si>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</si>
  <si>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</si>
  <si>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</si>
  <si>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</si>
  <si>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</si>
  <si>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</si>
  <si>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</si>
  <si>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</si>
  <si>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3 - 9 авг</t>
  </si>
  <si>
    <t>10 - 16 авг</t>
  </si>
  <si>
    <t>17 - 23 авг</t>
  </si>
  <si>
    <t>24 - 31 авг</t>
  </si>
  <si>
    <t>1</t>
  </si>
  <si>
    <t>=</t>
  </si>
  <si>
    <t>У</t>
  </si>
  <si>
    <t>::</t>
  </si>
  <si>
    <t>9</t>
  </si>
  <si>
    <t>2</t>
  </si>
  <si>
    <t>П</t>
  </si>
  <si>
    <t>III</t>
  </si>
  <si>
    <t>Условные обозначения:</t>
  </si>
  <si>
    <t>-</t>
  </si>
  <si>
    <t>теоретическое обучение</t>
  </si>
  <si>
    <t>учебная практика</t>
  </si>
  <si>
    <t>промежуточная аттестация</t>
  </si>
  <si>
    <t xml:space="preserve">производственная практика </t>
  </si>
  <si>
    <t>ГИА</t>
  </si>
  <si>
    <t>каникулы</t>
  </si>
  <si>
    <t>3</t>
  </si>
  <si>
    <t>17</t>
  </si>
  <si>
    <t>*</t>
  </si>
  <si>
    <t>обучение не предусмотрено</t>
  </si>
  <si>
    <t>5ДЗ/1Э</t>
  </si>
  <si>
    <t>ВСЕГО:</t>
  </si>
  <si>
    <t>77нед.</t>
  </si>
  <si>
    <t>экзаменов (в т.ч.   экзаменов квалификационных)</t>
  </si>
  <si>
    <t>дифференцированных зачетов</t>
  </si>
  <si>
    <r>
      <rPr>
        <b/>
        <sz val="12"/>
        <color rgb="FF000000"/>
        <rFont val="Times New Roman"/>
        <family val="1"/>
        <charset val="204"/>
      </rPr>
      <t xml:space="preserve">17 нед.                                              </t>
    </r>
    <r>
      <rPr>
        <sz val="12"/>
        <color rgb="FF000000"/>
        <rFont val="Times New Roman"/>
        <family val="1"/>
        <charset val="204"/>
      </rPr>
      <t>(в т.ч. теор.обучение - 17 нед.)</t>
    </r>
  </si>
  <si>
    <t>,</t>
  </si>
  <si>
    <t>Курсы</t>
  </si>
  <si>
    <t>Обучение по дисциплинам и междисциплинарным курсам</t>
  </si>
  <si>
    <t>Промежуточная аттестация</t>
  </si>
  <si>
    <t>Практика</t>
  </si>
  <si>
    <t>Каникулы</t>
  </si>
  <si>
    <t>Всего                  (по курсам)</t>
  </si>
  <si>
    <t xml:space="preserve">Учебная  </t>
  </si>
  <si>
    <t>Производственная</t>
  </si>
  <si>
    <t>недель</t>
  </si>
  <si>
    <t>1+1=2</t>
  </si>
  <si>
    <t>5. Комплексные формы промежуточной аттестации:</t>
  </si>
  <si>
    <t>Семестр</t>
  </si>
  <si>
    <t>Код</t>
  </si>
  <si>
    <t>Наименование</t>
  </si>
  <si>
    <t xml:space="preserve">Форма </t>
  </si>
  <si>
    <t>контроля</t>
  </si>
  <si>
    <t>з - зачёт</t>
  </si>
  <si>
    <t>ДЗ - дифференцированный зачёт</t>
  </si>
  <si>
    <t>Э - экзамен</t>
  </si>
  <si>
    <t>Кэ - комплексный экзамен</t>
  </si>
  <si>
    <t>Кдз - комплексный дифференцированный зачёт</t>
  </si>
  <si>
    <t>Экв - экзамен квалификационный</t>
  </si>
  <si>
    <t>КЭкв - комплексный экзамен квалификационный</t>
  </si>
  <si>
    <t>6. Практика</t>
  </si>
  <si>
    <t>№ п/п</t>
  </si>
  <si>
    <t>ПМ, в рамках которого проводится практика</t>
  </si>
  <si>
    <t>Наименование практики</t>
  </si>
  <si>
    <t>Условия реализации</t>
  </si>
  <si>
    <t>Учебная</t>
  </si>
  <si>
    <t>Концентрированно</t>
  </si>
  <si>
    <t>ИТОГО:</t>
  </si>
  <si>
    <r>
      <t>Продолжительность практики</t>
    </r>
    <r>
      <rPr>
        <sz val="14"/>
        <color rgb="FF000000"/>
        <rFont val="Times New Roman"/>
        <family val="1"/>
        <charset val="204"/>
      </rPr>
      <t xml:space="preserve"> (нед.)</t>
    </r>
  </si>
  <si>
    <t>: :</t>
  </si>
  <si>
    <t>18нед.</t>
  </si>
  <si>
    <t>21нед.</t>
  </si>
  <si>
    <t>8/1Кэкв</t>
  </si>
  <si>
    <t>23ДЗ</t>
  </si>
  <si>
    <t>-/ДЗ/ДЗ</t>
  </si>
  <si>
    <t>1ДЗ</t>
  </si>
  <si>
    <t>3ДЗ/1Э</t>
  </si>
  <si>
    <t>9ДЗ/2Э</t>
  </si>
  <si>
    <t>13ДЗ/3Э</t>
  </si>
  <si>
    <t>Э/Э</t>
  </si>
  <si>
    <t>2ДЗ/2Э/1Кэкв</t>
  </si>
  <si>
    <t>4ДЗ/4Э/1Кэкв</t>
  </si>
  <si>
    <t>23ДЗ/8Э/1Кэкв</t>
  </si>
  <si>
    <t>24</t>
  </si>
  <si>
    <t>16</t>
  </si>
  <si>
    <t>12</t>
  </si>
  <si>
    <t>8</t>
  </si>
  <si>
    <t>17+24=41</t>
  </si>
  <si>
    <t>16+12=28</t>
  </si>
  <si>
    <t>8+0=8</t>
  </si>
  <si>
    <t>1+2=3</t>
  </si>
  <si>
    <t>0+10=10</t>
  </si>
  <si>
    <t>0+21=21</t>
  </si>
  <si>
    <r>
      <t xml:space="preserve">3. Сводные данные по бюджету времени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 xml:space="preserve">в неделях) </t>
    </r>
  </si>
  <si>
    <t>Кэкв</t>
  </si>
  <si>
    <t>17 нед.                                              (в т.ч. теор.обучение - 17 нед.)</t>
  </si>
  <si>
    <r>
      <t xml:space="preserve">24 нед.                                </t>
    </r>
    <r>
      <rPr>
        <sz val="12"/>
        <color rgb="FF000000"/>
        <rFont val="Times New Roman"/>
        <family val="1"/>
        <charset val="204"/>
      </rPr>
      <t xml:space="preserve"> (в т.ч. теор.обучение - 24 нед.)</t>
    </r>
  </si>
  <si>
    <t>24 нед.                                 (в т.ч. теор.обучение - 24 нед.)</t>
  </si>
  <si>
    <r>
      <rPr>
        <b/>
        <sz val="12"/>
        <color rgb="FF000000"/>
        <rFont val="Times New Roman"/>
        <family val="1"/>
        <charset val="204"/>
      </rPr>
      <t xml:space="preserve">17 нед.                                              </t>
    </r>
    <r>
      <rPr>
        <sz val="12"/>
        <color rgb="FF000000"/>
        <rFont val="Times New Roman"/>
        <family val="1"/>
        <charset val="204"/>
      </rPr>
      <t>(в т.ч. теор.обучение - 16 нед., 1ПА)</t>
    </r>
  </si>
  <si>
    <r>
      <t xml:space="preserve">24 нед.                                </t>
    </r>
    <r>
      <rPr>
        <sz val="12"/>
        <color rgb="FF000000"/>
        <rFont val="Times New Roman"/>
        <family val="1"/>
        <charset val="204"/>
      </rPr>
      <t xml:space="preserve"> (в т.ч. теор.обучение - 12 нед., 10УП, 2ПА)</t>
    </r>
  </si>
  <si>
    <r>
      <t xml:space="preserve">24 нед.                                </t>
    </r>
    <r>
      <rPr>
        <sz val="12"/>
        <color rgb="FF000000"/>
        <rFont val="Times New Roman"/>
        <family val="1"/>
        <charset val="204"/>
      </rPr>
      <t xml:space="preserve"> (в т.ч. теор.обучение - 0 нед., 21ПП, 1ПА, 2ГИА)</t>
    </r>
  </si>
  <si>
    <t>17 нед.                                              (в т.ч. теор.обучение - 16 нед., 1ПА)</t>
  </si>
  <si>
    <t>24 нед.                                 (в т.ч. теор.обучение - 12 нед., 10УП, 2ПА)</t>
  </si>
  <si>
    <r>
      <rPr>
        <b/>
        <sz val="12"/>
        <color rgb="FF000000"/>
        <rFont val="Times New Roman"/>
        <family val="1"/>
        <charset val="204"/>
      </rPr>
      <t xml:space="preserve">17 нед.                                              </t>
    </r>
    <r>
      <rPr>
        <sz val="12"/>
        <color rgb="FF000000"/>
        <rFont val="Times New Roman"/>
        <family val="1"/>
        <charset val="204"/>
      </rPr>
      <t>(в т.ч. теор.обучение - 8 нед., 8УП, 1ПА)</t>
    </r>
  </si>
  <si>
    <t>физ-122</t>
  </si>
  <si>
    <t>1 курс</t>
  </si>
  <si>
    <t>2 курс</t>
  </si>
  <si>
    <t>физ.-58</t>
  </si>
  <si>
    <t>хим.-78</t>
  </si>
  <si>
    <t>хим -36</t>
  </si>
  <si>
    <t>4. План учебного процесса 09.01.03 Оператор информационных систем и ресурсов 2023-2024 уч. год</t>
  </si>
  <si>
    <t>Общеобразовательный  учебный цикл</t>
  </si>
  <si>
    <t xml:space="preserve">БУП.00 </t>
  </si>
  <si>
    <t>Базовые (общие) учебные  предметы</t>
  </si>
  <si>
    <t>Химия</t>
  </si>
  <si>
    <t>Биология</t>
  </si>
  <si>
    <t>География</t>
  </si>
  <si>
    <t>Профильные учебные предметы</t>
  </si>
  <si>
    <t>Физика</t>
  </si>
  <si>
    <t>Дополнительные учебные предметы</t>
  </si>
  <si>
    <t>ДУП.01</t>
  </si>
  <si>
    <t>ДУП.02</t>
  </si>
  <si>
    <t>Обязательная часть образовательной программы</t>
  </si>
  <si>
    <t>Социально-гуманитарный  цикл</t>
  </si>
  <si>
    <t>История России</t>
  </si>
  <si>
    <t>Иностранный язык в профессиональной деятельности</t>
  </si>
  <si>
    <t>Основы финансовой грамотности</t>
  </si>
  <si>
    <t>СГ.00</t>
  </si>
  <si>
    <t>СГ.01</t>
  </si>
  <si>
    <t>СГ.02</t>
  </si>
  <si>
    <t>СГ.03</t>
  </si>
  <si>
    <t>СГ.04</t>
  </si>
  <si>
    <t>СГ.05</t>
  </si>
  <si>
    <t>СГ.06</t>
  </si>
  <si>
    <t>Общепрофессиональный  цикл</t>
  </si>
  <si>
    <t xml:space="preserve">Документационное и правовое обеспечение управления </t>
  </si>
  <si>
    <t>Базы данных</t>
  </si>
  <si>
    <t>ОП.07</t>
  </si>
  <si>
    <t>Профессиональный  цикл</t>
  </si>
  <si>
    <t>Оформление и компоновка технической документации</t>
  </si>
  <si>
    <t xml:space="preserve">Оформление и компоновка технической документации </t>
  </si>
  <si>
    <t>Практическое подготовка (производстенная практика)</t>
  </si>
  <si>
    <t xml:space="preserve">Техническая обработка и размещение информационных ресурсов на сайте </t>
  </si>
  <si>
    <t>4Э,11ДЗ,4З</t>
  </si>
  <si>
    <t>Э(2сем)</t>
  </si>
  <si>
    <t>ДЗ(2сем)</t>
  </si>
  <si>
    <t>ДЗ (2сем)</t>
  </si>
  <si>
    <t>ДЗ (1сем)</t>
  </si>
  <si>
    <t>З,ДЗ</t>
  </si>
  <si>
    <t>ДЗ(1сем)</t>
  </si>
  <si>
    <t>2Э,1ДЭ</t>
  </si>
  <si>
    <t>Э(1сем)</t>
  </si>
  <si>
    <t>0Э,1ДЗ</t>
  </si>
  <si>
    <t>4Э,2ДЗ0З</t>
  </si>
  <si>
    <t>З(3сем)</t>
  </si>
  <si>
    <t>ДЗ(3сем)</t>
  </si>
  <si>
    <t>Э(3сем)</t>
  </si>
  <si>
    <t>ДЗ(4сем)</t>
  </si>
  <si>
    <t>7Э,1ДЗ</t>
  </si>
  <si>
    <t>Э(4сем)</t>
  </si>
  <si>
    <t>2Э,2ДЗ,2З</t>
  </si>
  <si>
    <t>ДЭ</t>
  </si>
  <si>
    <t>12Э,20ДЗ,4з</t>
  </si>
  <si>
    <t>Государственная итоговая аттестация: демонтсрационный экзамен</t>
  </si>
  <si>
    <t>Объем образовательной программы (академических часов)</t>
  </si>
  <si>
    <t>Самостоятельная работа</t>
  </si>
  <si>
    <t>Нагрузка во взаимодействии с преподавателем</t>
  </si>
  <si>
    <t>Всего учебных занятий</t>
  </si>
  <si>
    <t>Теоретическое обучение</t>
  </si>
  <si>
    <t>Лабораторные и практические занятия</t>
  </si>
  <si>
    <t>Консультации</t>
  </si>
  <si>
    <t>Индивидуальный проект</t>
  </si>
  <si>
    <t>Практическая подготовка</t>
  </si>
  <si>
    <t>Промежуточная аттестация, в т.ч.</t>
  </si>
  <si>
    <t>Экзамены</t>
  </si>
  <si>
    <t>108</t>
  </si>
  <si>
    <t>40</t>
  </si>
  <si>
    <t>266</t>
  </si>
  <si>
    <t>124</t>
  </si>
  <si>
    <t>188</t>
  </si>
  <si>
    <t>36</t>
  </si>
  <si>
    <t>32</t>
  </si>
  <si>
    <t>102</t>
  </si>
  <si>
    <t>46</t>
  </si>
  <si>
    <t>69</t>
  </si>
  <si>
    <t>38</t>
  </si>
  <si>
    <t>5</t>
  </si>
  <si>
    <t>165</t>
  </si>
  <si>
    <t>168</t>
  </si>
  <si>
    <t>150</t>
  </si>
  <si>
    <t>80</t>
  </si>
  <si>
    <t>ДЗ (4 сем)</t>
  </si>
  <si>
    <t>0</t>
  </si>
  <si>
    <t>10</t>
  </si>
  <si>
    <t>Основы иследовательской деятельности (выполнение индивидуального проекта)</t>
  </si>
  <si>
    <t>240</t>
  </si>
  <si>
    <t>ОД.12</t>
  </si>
  <si>
    <t>ОД.13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</si>
</sst>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</font>
    <font>
      <i/>
      <sz val="9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3300"/>
        <bgColor indexed="64"/>
      </patternFill>
    </fill>
    <fill>
      <patternFill patternType="solid">
        <fgColor rgb="FFFF00FF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2">
    <xf numFmtId="0" fontId="0" fillId="0" borderId="0" xfId="0"/>
    <xf numFmtId="0" fontId="9" fillId="0" borderId="0" xfId="0" applyFont="1" applyFill="1" applyBorder="1"/>
    <xf numFmtId="0" fontId="7" fillId="0" borderId="39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 wrapText="1"/>
    </xf>
    <xf numFmtId="49" fontId="7" fillId="0" borderId="39" xfId="0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 wrapText="1"/>
    </xf>
    <xf numFmtId="49" fontId="10" fillId="0" borderId="39" xfId="0" applyNumberFormat="1" applyFont="1" applyFill="1" applyBorder="1" applyAlignment="1">
      <alignment horizontal="right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 wrapText="1"/>
    </xf>
    <xf numFmtId="49" fontId="10" fillId="0" borderId="42" xfId="0" applyNumberFormat="1" applyFont="1" applyFill="1" applyBorder="1" applyAlignment="1">
      <alignment horizontal="righ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 wrapText="1"/>
    </xf>
    <xf numFmtId="49" fontId="7" fillId="2" borderId="35" xfId="0" applyNumberFormat="1" applyFont="1" applyFill="1" applyBorder="1" applyAlignment="1">
      <alignment horizontal="right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10" fillId="0" borderId="62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left" vertical="center" wrapText="1"/>
    </xf>
    <xf numFmtId="0" fontId="10" fillId="0" borderId="60" xfId="0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right" vertical="center"/>
    </xf>
    <xf numFmtId="49" fontId="7" fillId="0" borderId="42" xfId="0" applyNumberFormat="1" applyFont="1" applyFill="1" applyBorder="1" applyAlignment="1">
      <alignment horizontal="right" vertical="center"/>
    </xf>
    <xf numFmtId="49" fontId="10" fillId="0" borderId="63" xfId="0" applyNumberFormat="1" applyFont="1" applyFill="1" applyBorder="1" applyAlignment="1">
      <alignment horizontal="right" vertical="center"/>
    </xf>
    <xf numFmtId="0" fontId="10" fillId="0" borderId="6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6" fillId="0" borderId="29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3" fillId="0" borderId="0" xfId="0" applyFont="1" applyFill="1" applyBorder="1"/>
    <xf numFmtId="49" fontId="13" fillId="0" borderId="0" xfId="0" applyNumberFormat="1" applyFont="1" applyFill="1" applyBorder="1"/>
    <xf numFmtId="0" fontId="6" fillId="0" borderId="0" xfId="0" applyFont="1" applyFill="1" applyBorder="1"/>
    <xf numFmtId="49" fontId="6" fillId="0" borderId="0" xfId="0" applyNumberFormat="1" applyFont="1" applyFill="1" applyBorder="1"/>
    <xf numFmtId="0" fontId="19" fillId="0" borderId="0" xfId="0" applyFont="1" applyFill="1" applyBorder="1"/>
    <xf numFmtId="49" fontId="5" fillId="0" borderId="0" xfId="0" applyNumberFormat="1" applyFont="1" applyFill="1" applyBorder="1"/>
    <xf numFmtId="49" fontId="6" fillId="0" borderId="11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49" fontId="13" fillId="0" borderId="61" xfId="0" applyNumberFormat="1" applyFont="1" applyFill="1" applyBorder="1"/>
    <xf numFmtId="49" fontId="13" fillId="0" borderId="69" xfId="0" applyNumberFormat="1" applyFont="1" applyFill="1" applyBorder="1"/>
    <xf numFmtId="0" fontId="10" fillId="6" borderId="40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 wrapText="1"/>
    </xf>
    <xf numFmtId="0" fontId="7" fillId="4" borderId="62" xfId="0" applyFont="1" applyFill="1" applyBorder="1" applyAlignment="1">
      <alignment horizontal="center" vertical="center"/>
    </xf>
    <xf numFmtId="0" fontId="7" fillId="4" borderId="68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7" fillId="4" borderId="41" xfId="0" applyFont="1" applyFill="1" applyBorder="1" applyAlignment="1">
      <alignment horizontal="left" vertical="center" wrapText="1"/>
    </xf>
    <xf numFmtId="0" fontId="10" fillId="5" borderId="39" xfId="0" applyFont="1" applyFill="1" applyBorder="1" applyAlignment="1">
      <alignment horizontal="left" vertical="center"/>
    </xf>
    <xf numFmtId="0" fontId="10" fillId="5" borderId="39" xfId="0" applyFont="1" applyFill="1" applyBorder="1" applyAlignment="1">
      <alignment horizontal="left" vertical="center" wrapText="1"/>
    </xf>
    <xf numFmtId="49" fontId="10" fillId="5" borderId="39" xfId="0" applyNumberFormat="1" applyFont="1" applyFill="1" applyBorder="1" applyAlignment="1">
      <alignment horizontal="right" vertical="center"/>
    </xf>
    <xf numFmtId="0" fontId="10" fillId="5" borderId="1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left" vertical="center"/>
    </xf>
    <xf numFmtId="0" fontId="11" fillId="5" borderId="39" xfId="0" applyFont="1" applyFill="1" applyBorder="1" applyAlignment="1">
      <alignment horizontal="left" vertical="center" wrapText="1"/>
    </xf>
    <xf numFmtId="49" fontId="11" fillId="5" borderId="39" xfId="0" applyNumberFormat="1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left" vertical="center"/>
    </xf>
    <xf numFmtId="0" fontId="7" fillId="4" borderId="66" xfId="0" applyFont="1" applyFill="1" applyBorder="1" applyAlignment="1">
      <alignment horizontal="left" vertical="center" wrapText="1"/>
    </xf>
    <xf numFmtId="49" fontId="7" fillId="4" borderId="63" xfId="0" applyNumberFormat="1" applyFont="1" applyFill="1" applyBorder="1" applyAlignment="1">
      <alignment horizontal="right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vertical="center" textRotation="90" wrapText="1"/>
    </xf>
    <xf numFmtId="0" fontId="10" fillId="0" borderId="41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 wrapText="1"/>
    </xf>
    <xf numFmtId="49" fontId="10" fillId="0" borderId="41" xfId="0" applyNumberFormat="1" applyFont="1" applyFill="1" applyBorder="1" applyAlignment="1">
      <alignment horizontal="right" vertical="center"/>
    </xf>
    <xf numFmtId="0" fontId="10" fillId="8" borderId="9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33" xfId="0" applyFont="1" applyFill="1" applyBorder="1" applyAlignment="1">
      <alignment horizontal="left" vertical="center" wrapText="1"/>
    </xf>
    <xf numFmtId="49" fontId="7" fillId="4" borderId="33" xfId="0" applyNumberFormat="1" applyFont="1" applyFill="1" applyBorder="1" applyAlignment="1">
      <alignment horizontal="right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left" vertical="center"/>
    </xf>
    <xf numFmtId="0" fontId="7" fillId="4" borderId="63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 wrapText="1"/>
    </xf>
    <xf numFmtId="49" fontId="10" fillId="0" borderId="33" xfId="0" applyNumberFormat="1" applyFont="1" applyFill="1" applyBorder="1" applyAlignment="1">
      <alignment horizontal="right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left" vertical="center" wrapText="1"/>
    </xf>
    <xf numFmtId="0" fontId="7" fillId="4" borderId="35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left" vertical="center" wrapText="1"/>
    </xf>
    <xf numFmtId="49" fontId="7" fillId="5" borderId="63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left" vertical="center"/>
    </xf>
    <xf numFmtId="49" fontId="7" fillId="4" borderId="41" xfId="0" applyNumberFormat="1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justify" vertical="center"/>
    </xf>
    <xf numFmtId="0" fontId="20" fillId="0" borderId="0" xfId="0" applyFont="1" applyFill="1" applyBorder="1"/>
    <xf numFmtId="0" fontId="8" fillId="0" borderId="64" xfId="0" applyFont="1" applyFill="1" applyBorder="1" applyAlignment="1">
      <alignment horizontal="center"/>
    </xf>
    <xf numFmtId="0" fontId="8" fillId="0" borderId="7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10" fillId="0" borderId="0" xfId="0" applyFont="1" applyFill="1" applyBorder="1"/>
    <xf numFmtId="49" fontId="9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 wrapText="1"/>
    </xf>
    <xf numFmtId="0" fontId="10" fillId="5" borderId="34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9" fillId="0" borderId="39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39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7" fillId="0" borderId="5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9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left" vertical="center"/>
    </xf>
    <xf numFmtId="0" fontId="17" fillId="0" borderId="42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/>
    <xf numFmtId="0" fontId="12" fillId="0" borderId="43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 applyProtection="1">
      <alignment horizontal="center" vertical="center" shrinkToFit="1"/>
      <protection hidden="1"/>
    </xf>
    <xf numFmtId="49" fontId="22" fillId="0" borderId="12" xfId="0" applyNumberFormat="1" applyFont="1" applyFill="1" applyBorder="1" applyAlignment="1" applyProtection="1">
      <alignment horizontal="center" vertical="center" shrinkToFit="1"/>
      <protection hidden="1"/>
    </xf>
    <xf numFmtId="0" fontId="23" fillId="0" borderId="0" xfId="0" applyFont="1" applyFill="1" applyBorder="1"/>
    <xf numFmtId="0" fontId="16" fillId="0" borderId="0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vertical="center" wrapText="1"/>
    </xf>
    <xf numFmtId="0" fontId="15" fillId="0" borderId="31" xfId="0" applyFont="1" applyFill="1" applyBorder="1" applyAlignment="1">
      <alignment vertical="center" textRotation="90" wrapText="1"/>
    </xf>
    <xf numFmtId="0" fontId="16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 textRotation="90" wrapText="1"/>
    </xf>
    <xf numFmtId="0" fontId="7" fillId="5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right" vertical="center"/>
    </xf>
    <xf numFmtId="49" fontId="7" fillId="0" borderId="59" xfId="0" applyNumberFormat="1" applyFont="1" applyFill="1" applyBorder="1" applyAlignment="1">
      <alignment horizontal="right" vertical="center"/>
    </xf>
    <xf numFmtId="49" fontId="10" fillId="0" borderId="15" xfId="0" applyNumberFormat="1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center" vertical="center" textRotation="90"/>
    </xf>
    <xf numFmtId="0" fontId="15" fillId="0" borderId="75" xfId="0" applyFont="1" applyFill="1" applyBorder="1" applyAlignment="1">
      <alignment horizontal="center" vertical="center" textRotation="90"/>
    </xf>
    <xf numFmtId="0" fontId="15" fillId="0" borderId="40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vertical="center" textRotation="90" wrapText="1"/>
    </xf>
    <xf numFmtId="0" fontId="7" fillId="5" borderId="40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textRotation="90" wrapText="1"/>
    </xf>
    <xf numFmtId="0" fontId="7" fillId="0" borderId="33" xfId="0" applyFont="1" applyFill="1" applyBorder="1" applyAlignment="1">
      <alignment vertical="center" wrapText="1"/>
    </xf>
    <xf numFmtId="0" fontId="10" fillId="4" borderId="41" xfId="0" applyFont="1" applyFill="1" applyBorder="1" applyAlignment="1">
      <alignment horizontal="left" vertical="center" wrapText="1"/>
    </xf>
    <xf numFmtId="0" fontId="10" fillId="4" borderId="63" xfId="0" applyFont="1" applyFill="1" applyBorder="1" applyAlignment="1">
      <alignment horizontal="left" vertical="center"/>
    </xf>
    <xf numFmtId="0" fontId="10" fillId="4" borderId="63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right" vertical="center"/>
    </xf>
    <xf numFmtId="49" fontId="7" fillId="5" borderId="63" xfId="0" applyNumberFormat="1" applyFont="1" applyFill="1" applyBorder="1" applyAlignment="1">
      <alignment horizontal="center" vertical="center" wrapText="1"/>
    </xf>
    <xf numFmtId="1" fontId="7" fillId="5" borderId="47" xfId="0" applyNumberFormat="1" applyFont="1" applyFill="1" applyBorder="1" applyAlignment="1">
      <alignment horizontal="center" vertical="center" wrapText="1"/>
    </xf>
    <xf numFmtId="49" fontId="7" fillId="4" borderId="33" xfId="0" applyNumberFormat="1" applyFont="1" applyFill="1" applyBorder="1" applyAlignment="1">
      <alignment horizontal="center" vertical="center"/>
    </xf>
    <xf numFmtId="49" fontId="7" fillId="4" borderId="21" xfId="0" applyNumberFormat="1" applyFont="1" applyFill="1" applyBorder="1" applyAlignment="1">
      <alignment horizontal="center" vertical="center"/>
    </xf>
    <xf numFmtId="49" fontId="10" fillId="0" borderId="39" xfId="0" applyNumberFormat="1" applyFont="1" applyFill="1" applyBorder="1" applyAlignment="1">
      <alignment horizontal="center" vertical="center"/>
    </xf>
    <xf numFmtId="49" fontId="7" fillId="0" borderId="39" xfId="0" applyNumberFormat="1" applyFont="1" applyFill="1" applyBorder="1" applyAlignment="1">
      <alignment horizontal="center" vertical="center"/>
    </xf>
    <xf numFmtId="49" fontId="10" fillId="0" borderId="41" xfId="0" applyNumberFormat="1" applyFont="1" applyFill="1" applyBorder="1" applyAlignment="1">
      <alignment horizontal="center" vertical="center"/>
    </xf>
    <xf numFmtId="49" fontId="7" fillId="4" borderId="63" xfId="0" applyNumberFormat="1" applyFont="1" applyFill="1" applyBorder="1" applyAlignment="1">
      <alignment horizontal="center" vertical="center"/>
    </xf>
    <xf numFmtId="49" fontId="7" fillId="0" borderId="33" xfId="0" applyNumberFormat="1" applyFont="1" applyFill="1" applyBorder="1" applyAlignment="1">
      <alignment horizontal="center" vertical="center"/>
    </xf>
    <xf numFmtId="49" fontId="10" fillId="5" borderId="39" xfId="0" applyNumberFormat="1" applyFont="1" applyFill="1" applyBorder="1" applyAlignment="1">
      <alignment horizontal="center" vertical="center"/>
    </xf>
    <xf numFmtId="49" fontId="10" fillId="5" borderId="53" xfId="0" applyNumberFormat="1" applyFont="1" applyFill="1" applyBorder="1" applyAlignment="1">
      <alignment horizontal="center" vertical="center"/>
    </xf>
    <xf numFmtId="49" fontId="11" fillId="5" borderId="39" xfId="0" applyNumberFormat="1" applyFont="1" applyFill="1" applyBorder="1" applyAlignment="1">
      <alignment horizontal="center" vertical="center"/>
    </xf>
    <xf numFmtId="49" fontId="10" fillId="4" borderId="41" xfId="0" applyNumberFormat="1" applyFont="1" applyFill="1" applyBorder="1" applyAlignment="1">
      <alignment horizontal="center" vertical="center"/>
    </xf>
    <xf numFmtId="49" fontId="10" fillId="4" borderId="63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0" fillId="0" borderId="45" xfId="0" applyNumberFormat="1" applyFont="1" applyFill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 wrapText="1"/>
    </xf>
    <xf numFmtId="1" fontId="24" fillId="4" borderId="21" xfId="0" applyNumberFormat="1" applyFont="1" applyFill="1" applyBorder="1" applyAlignment="1">
      <alignment horizontal="center" vertical="center"/>
    </xf>
    <xf numFmtId="49" fontId="24" fillId="4" borderId="21" xfId="0" applyNumberFormat="1" applyFont="1" applyFill="1" applyBorder="1" applyAlignment="1">
      <alignment horizontal="center" vertical="center"/>
    </xf>
    <xf numFmtId="0" fontId="24" fillId="4" borderId="34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24" fillId="4" borderId="36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5" fillId="0" borderId="53" xfId="0" applyNumberFormat="1" applyFont="1" applyFill="1" applyBorder="1" applyAlignment="1">
      <alignment horizontal="center" vertical="center"/>
    </xf>
    <xf numFmtId="49" fontId="25" fillId="0" borderId="53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1" fontId="24" fillId="0" borderId="53" xfId="0" applyNumberFormat="1" applyFont="1" applyFill="1" applyBorder="1" applyAlignment="1">
      <alignment horizontal="center" vertical="center"/>
    </xf>
    <xf numFmtId="49" fontId="24" fillId="0" borderId="53" xfId="0" applyNumberFormat="1" applyFont="1" applyFill="1" applyBorder="1" applyAlignment="1">
      <alignment horizontal="center" vertical="center"/>
    </xf>
    <xf numFmtId="49" fontId="24" fillId="0" borderId="25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24" fillId="4" borderId="40" xfId="0" applyFont="1" applyFill="1" applyBorder="1" applyAlignment="1">
      <alignment horizontal="center" vertical="center"/>
    </xf>
    <xf numFmtId="0" fontId="25" fillId="5" borderId="40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 vertical="center"/>
    </xf>
    <xf numFmtId="0" fontId="25" fillId="8" borderId="40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left" vertical="center" wrapText="1"/>
    </xf>
    <xf numFmtId="49" fontId="7" fillId="4" borderId="78" xfId="0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49" fontId="25" fillId="0" borderId="11" xfId="0" applyNumberFormat="1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 vertical="center"/>
    </xf>
    <xf numFmtId="49" fontId="9" fillId="0" borderId="58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1" fontId="24" fillId="0" borderId="21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5" borderId="40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49" fontId="25" fillId="0" borderId="57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49" fontId="26" fillId="5" borderId="53" xfId="0" applyNumberFormat="1" applyFont="1" applyFill="1" applyBorder="1" applyAlignment="1">
      <alignment horizontal="center" vertical="center"/>
    </xf>
    <xf numFmtId="0" fontId="26" fillId="5" borderId="25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40" xfId="0" applyFont="1" applyFill="1" applyBorder="1" applyAlignment="1">
      <alignment horizontal="center" vertical="center"/>
    </xf>
    <xf numFmtId="49" fontId="25" fillId="4" borderId="57" xfId="0" applyNumberFormat="1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45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4" borderId="40" xfId="0" applyFont="1" applyFill="1" applyBorder="1" applyAlignment="1">
      <alignment horizontal="center" vertical="center"/>
    </xf>
    <xf numFmtId="49" fontId="25" fillId="4" borderId="47" xfId="0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49" xfId="0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1" fontId="24" fillId="4" borderId="47" xfId="0" applyNumberFormat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49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1" fontId="24" fillId="0" borderId="11" xfId="0" applyNumberFormat="1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1" fontId="7" fillId="4" borderId="78" xfId="0" applyNumberFormat="1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 vertical="center"/>
    </xf>
    <xf numFmtId="49" fontId="7" fillId="4" borderId="60" xfId="0" applyNumberFormat="1" applyFont="1" applyFill="1" applyBorder="1" applyAlignment="1">
      <alignment horizontal="center" vertical="center"/>
    </xf>
    <xf numFmtId="49" fontId="7" fillId="0" borderId="51" xfId="0" applyNumberFormat="1" applyFont="1" applyFill="1" applyBorder="1" applyAlignment="1">
      <alignment horizontal="center" vertical="center"/>
    </xf>
    <xf numFmtId="49" fontId="7" fillId="0" borderId="40" xfId="0" applyNumberFormat="1" applyFont="1" applyFill="1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right" vertical="center"/>
    </xf>
    <xf numFmtId="49" fontId="7" fillId="0" borderId="58" xfId="0" applyNumberFormat="1" applyFont="1" applyFill="1" applyBorder="1" applyAlignment="1">
      <alignment horizontal="right" vertical="center"/>
    </xf>
    <xf numFmtId="49" fontId="7" fillId="0" borderId="46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58" xfId="0" applyNumberFormat="1" applyFont="1" applyFill="1" applyBorder="1" applyAlignment="1">
      <alignment horizontal="right" vertical="center"/>
    </xf>
    <xf numFmtId="0" fontId="10" fillId="0" borderId="15" xfId="0" applyNumberFormat="1" applyFont="1" applyFill="1" applyBorder="1" applyAlignment="1">
      <alignment horizontal="right" vertical="center"/>
    </xf>
    <xf numFmtId="0" fontId="25" fillId="3" borderId="40" xfId="0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49" fontId="13" fillId="0" borderId="67" xfId="0" applyNumberFormat="1" applyFont="1" applyFill="1" applyBorder="1" applyAlignment="1" applyProtection="1">
      <alignment horizontal="center" vertical="center" textRotation="90"/>
      <protection hidden="1"/>
    </xf>
    <xf numFmtId="49" fontId="13" fillId="0" borderId="16" xfId="0" applyNumberFormat="1" applyFont="1" applyFill="1" applyBorder="1" applyAlignment="1" applyProtection="1">
      <alignment horizontal="center" vertical="center" textRotation="90"/>
      <protection hidden="1"/>
    </xf>
    <xf numFmtId="49" fontId="13" fillId="0" borderId="34" xfId="0" applyNumberFormat="1" applyFont="1" applyFill="1" applyBorder="1" applyAlignment="1" applyProtection="1">
      <alignment horizontal="center" vertical="center" textRotation="90"/>
      <protection hidden="1"/>
    </xf>
    <xf numFmtId="49" fontId="17" fillId="0" borderId="52" xfId="0" applyNumberFormat="1" applyFont="1" applyFill="1" applyBorder="1" applyAlignment="1" applyProtection="1">
      <alignment horizontal="center" vertical="center"/>
      <protection hidden="1"/>
    </xf>
    <xf numFmtId="49" fontId="16" fillId="0" borderId="56" xfId="0" applyNumberFormat="1" applyFont="1" applyFill="1" applyBorder="1" applyProtection="1">
      <protection hidden="1"/>
    </xf>
    <xf numFmtId="49" fontId="16" fillId="0" borderId="51" xfId="0" applyNumberFormat="1" applyFont="1" applyFill="1" applyBorder="1" applyProtection="1">
      <protection hidden="1"/>
    </xf>
    <xf numFmtId="49" fontId="17" fillId="0" borderId="62" xfId="0" applyNumberFormat="1" applyFont="1" applyFill="1" applyBorder="1" applyAlignment="1" applyProtection="1">
      <alignment horizontal="center" vertical="center" textRotation="90"/>
      <protection hidden="1"/>
    </xf>
    <xf numFmtId="49" fontId="17" fillId="0" borderId="17" xfId="0" applyNumberFormat="1" applyFont="1" applyFill="1" applyBorder="1" applyAlignment="1" applyProtection="1">
      <alignment horizontal="center" vertical="center" textRotation="90"/>
      <protection hidden="1"/>
    </xf>
    <xf numFmtId="49" fontId="17" fillId="0" borderId="35" xfId="0" applyNumberFormat="1" applyFont="1" applyFill="1" applyBorder="1" applyAlignment="1" applyProtection="1">
      <alignment horizontal="center" vertical="center" textRotation="90"/>
      <protection hidden="1"/>
    </xf>
    <xf numFmtId="49" fontId="17" fillId="0" borderId="3" xfId="0" applyNumberFormat="1" applyFont="1" applyFill="1" applyBorder="1" applyAlignment="1" applyProtection="1">
      <alignment horizontal="center" vertical="center"/>
      <protection hidden="1"/>
    </xf>
    <xf numFmtId="49" fontId="17" fillId="0" borderId="56" xfId="0" applyNumberFormat="1" applyFont="1" applyFill="1" applyBorder="1" applyAlignment="1" applyProtection="1">
      <alignment horizontal="center" vertical="center"/>
      <protection hidden="1"/>
    </xf>
    <xf numFmtId="49" fontId="17" fillId="0" borderId="51" xfId="0" applyNumberFormat="1" applyFont="1" applyFill="1" applyBorder="1" applyAlignment="1" applyProtection="1">
      <alignment horizontal="center" vertical="center"/>
      <protection hidden="1"/>
    </xf>
    <xf numFmtId="49" fontId="17" fillId="0" borderId="10" xfId="0" applyNumberFormat="1" applyFont="1" applyFill="1" applyBorder="1" applyAlignment="1" applyProtection="1">
      <alignment horizontal="center" vertical="center" textRotation="90"/>
      <protection hidden="1"/>
    </xf>
    <xf numFmtId="49" fontId="17" fillId="0" borderId="4" xfId="0" applyNumberFormat="1" applyFont="1" applyFill="1" applyBorder="1" applyAlignment="1" applyProtection="1">
      <alignment horizontal="center" vertical="center"/>
      <protection hidden="1"/>
    </xf>
    <xf numFmtId="49" fontId="9" fillId="0" borderId="10" xfId="1" applyNumberFormat="1" applyFont="1" applyFill="1" applyBorder="1" applyAlignment="1" applyProtection="1">
      <alignment horizontal="center" vertical="center"/>
    </xf>
    <xf numFmtId="49" fontId="9" fillId="0" borderId="17" xfId="1" applyNumberFormat="1" applyFont="1" applyFill="1" applyBorder="1" applyAlignment="1" applyProtection="1">
      <alignment horizontal="center" vertical="center"/>
    </xf>
    <xf numFmtId="49" fontId="9" fillId="0" borderId="35" xfId="1" applyNumberFormat="1" applyFont="1" applyFill="1" applyBorder="1" applyAlignment="1" applyProtection="1">
      <alignment horizontal="center" vertical="center"/>
    </xf>
    <xf numFmtId="49" fontId="9" fillId="0" borderId="11" xfId="1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/>
    </xf>
    <xf numFmtId="49" fontId="17" fillId="0" borderId="11" xfId="0" applyNumberFormat="1" applyFont="1" applyFill="1" applyBorder="1" applyAlignment="1" applyProtection="1">
      <alignment horizontal="center" vertical="center" textRotation="90"/>
      <protection hidden="1"/>
    </xf>
    <xf numFmtId="49" fontId="17" fillId="0" borderId="12" xfId="0" applyNumberFormat="1" applyFont="1" applyFill="1" applyBorder="1" applyAlignment="1" applyProtection="1">
      <alignment horizontal="center" vertical="center" textRotation="90"/>
      <protection hidden="1"/>
    </xf>
    <xf numFmtId="49" fontId="10" fillId="0" borderId="9" xfId="0" applyNumberFormat="1" applyFont="1" applyFill="1" applyBorder="1" applyAlignment="1" applyProtection="1">
      <alignment horizontal="center" vertical="center"/>
      <protection hidden="1"/>
    </xf>
    <xf numFmtId="49" fontId="10" fillId="0" borderId="16" xfId="0" applyNumberFormat="1" applyFont="1" applyFill="1" applyBorder="1" applyAlignment="1" applyProtection="1">
      <alignment horizontal="center" vertical="center"/>
      <protection hidden="1"/>
    </xf>
    <xf numFmtId="49" fontId="9" fillId="0" borderId="24" xfId="1" applyNumberFormat="1" applyFont="1" applyFill="1" applyBorder="1" applyAlignment="1" applyProtection="1">
      <alignment horizontal="center" vertical="center"/>
    </xf>
    <xf numFmtId="49" fontId="9" fillId="0" borderId="70" xfId="1" applyNumberFormat="1" applyFont="1" applyFill="1" applyBorder="1" applyAlignment="1" applyProtection="1">
      <alignment horizontal="center" vertical="center"/>
    </xf>
    <xf numFmtId="49" fontId="10" fillId="0" borderId="57" xfId="0" applyNumberFormat="1" applyFont="1" applyFill="1" applyBorder="1" applyAlignment="1" applyProtection="1">
      <alignment horizontal="center" vertical="center"/>
      <protection hidden="1"/>
    </xf>
    <xf numFmtId="49" fontId="10" fillId="0" borderId="58" xfId="0" applyNumberFormat="1" applyFont="1" applyFill="1" applyBorder="1" applyAlignment="1" applyProtection="1">
      <alignment horizontal="center" vertical="center"/>
      <protection hidden="1"/>
    </xf>
    <xf numFmtId="49" fontId="10" fillId="0" borderId="71" xfId="0" applyNumberFormat="1" applyFont="1" applyFill="1" applyBorder="1" applyAlignment="1" applyProtection="1">
      <alignment horizontal="center" vertical="center"/>
      <protection hidden="1"/>
    </xf>
    <xf numFmtId="49" fontId="10" fillId="0" borderId="25" xfId="0" applyNumberFormat="1" applyFont="1" applyFill="1" applyBorder="1" applyAlignment="1" applyProtection="1">
      <alignment horizontal="center" vertical="center"/>
      <protection hidden="1"/>
    </xf>
    <xf numFmtId="49" fontId="9" fillId="0" borderId="43" xfId="0" applyNumberFormat="1" applyFont="1" applyFill="1" applyBorder="1" applyAlignment="1" applyProtection="1">
      <alignment horizontal="center" vertical="center"/>
    </xf>
    <xf numFmtId="49" fontId="10" fillId="0" borderId="30" xfId="0" applyNumberFormat="1" applyFont="1" applyFill="1" applyBorder="1" applyAlignment="1" applyProtection="1">
      <alignment horizontal="center" vertical="center"/>
      <protection hidden="1"/>
    </xf>
    <xf numFmtId="49" fontId="9" fillId="0" borderId="28" xfId="1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49" fontId="9" fillId="0" borderId="17" xfId="0" applyNumberFormat="1" applyFont="1" applyFill="1" applyBorder="1" applyAlignment="1" applyProtection="1">
      <alignment horizontal="center" vertical="center"/>
    </xf>
    <xf numFmtId="49" fontId="9" fillId="0" borderId="28" xfId="0" applyNumberFormat="1" applyFont="1" applyFill="1" applyBorder="1" applyAlignment="1" applyProtection="1">
      <alignment horizontal="center" vertical="center"/>
    </xf>
    <xf numFmtId="49" fontId="9" fillId="0" borderId="43" xfId="1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49" fontId="9" fillId="0" borderId="3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left" vertical="center"/>
    </xf>
    <xf numFmtId="0" fontId="7" fillId="0" borderId="59" xfId="0" applyFont="1" applyFill="1" applyBorder="1" applyAlignment="1">
      <alignment horizontal="left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textRotation="90" wrapText="1"/>
    </xf>
    <xf numFmtId="0" fontId="15" fillId="0" borderId="17" xfId="0" applyFont="1" applyFill="1" applyBorder="1" applyAlignment="1">
      <alignment horizontal="center" vertical="center" textRotation="90" wrapText="1"/>
    </xf>
    <xf numFmtId="0" fontId="15" fillId="0" borderId="35" xfId="0" applyFont="1" applyFill="1" applyBorder="1" applyAlignment="1">
      <alignment horizontal="center" vertical="center" textRotation="90" wrapText="1"/>
    </xf>
    <xf numFmtId="0" fontId="15" fillId="0" borderId="45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0" fontId="15" fillId="0" borderId="74" xfId="0" applyFont="1" applyFill="1" applyBorder="1" applyAlignment="1">
      <alignment horizontal="center" vertical="center" wrapText="1"/>
    </xf>
    <xf numFmtId="0" fontId="15" fillId="0" borderId="73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textRotation="90" wrapText="1"/>
    </xf>
    <xf numFmtId="0" fontId="15" fillId="0" borderId="16" xfId="0" applyFont="1" applyFill="1" applyBorder="1" applyAlignment="1">
      <alignment horizontal="center" vertical="center" textRotation="90" wrapText="1"/>
    </xf>
    <xf numFmtId="0" fontId="15" fillId="0" borderId="27" xfId="0" applyFont="1" applyFill="1" applyBorder="1" applyAlignment="1">
      <alignment horizontal="center" vertical="center" textRotation="90" wrapText="1"/>
    </xf>
    <xf numFmtId="0" fontId="15" fillId="0" borderId="28" xfId="0" applyFont="1" applyFill="1" applyBorder="1" applyAlignment="1">
      <alignment horizontal="center" vertical="center" textRotation="90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textRotation="90" wrapText="1"/>
    </xf>
    <xf numFmtId="0" fontId="15" fillId="0" borderId="72" xfId="0" applyFont="1" applyFill="1" applyBorder="1" applyAlignment="1">
      <alignment horizontal="center" vertical="center" textRotation="90" wrapText="1"/>
    </xf>
    <xf numFmtId="0" fontId="16" fillId="0" borderId="53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44" xfId="0" applyFont="1" applyFill="1" applyBorder="1" applyAlignment="1">
      <alignment horizontal="left" vertical="center"/>
    </xf>
    <xf numFmtId="0" fontId="16" fillId="0" borderId="43" xfId="0" applyFont="1" applyFill="1" applyBorder="1" applyAlignment="1">
      <alignment horizontal="left" vertical="center"/>
    </xf>
    <xf numFmtId="0" fontId="16" fillId="0" borderId="32" xfId="0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5" fillId="0" borderId="53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6" fillId="0" borderId="53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54" xfId="0" applyFont="1" applyFill="1" applyBorder="1" applyAlignment="1">
      <alignment horizontal="left" vertical="center" wrapText="1"/>
    </xf>
    <xf numFmtId="0" fontId="16" fillId="0" borderId="6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textRotation="90"/>
    </xf>
    <xf numFmtId="0" fontId="15" fillId="0" borderId="8" xfId="0" applyFont="1" applyFill="1" applyBorder="1" applyAlignment="1">
      <alignment horizontal="center" vertical="center" textRotation="90"/>
    </xf>
    <xf numFmtId="0" fontId="15" fillId="0" borderId="26" xfId="0" applyFont="1" applyFill="1" applyBorder="1" applyAlignment="1">
      <alignment horizontal="center" vertical="center" textRotation="90"/>
    </xf>
    <xf numFmtId="0" fontId="16" fillId="0" borderId="51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2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 textRotation="90" wrapText="1"/>
    </xf>
    <xf numFmtId="49" fontId="15" fillId="0" borderId="8" xfId="0" applyNumberFormat="1" applyFont="1" applyFill="1" applyBorder="1" applyAlignment="1">
      <alignment horizontal="center" vertical="center" textRotation="90" wrapText="1"/>
    </xf>
    <xf numFmtId="49" fontId="15" fillId="0" borderId="26" xfId="0" applyNumberFormat="1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5" fillId="0" borderId="8" xfId="0" applyFont="1" applyFill="1" applyBorder="1" applyAlignment="1">
      <alignment horizontal="center" vertical="center" textRotation="90" wrapText="1"/>
    </xf>
    <xf numFmtId="0" fontId="15" fillId="0" borderId="26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74" xfId="0" applyFont="1" applyFill="1" applyBorder="1" applyAlignment="1">
      <alignment horizontal="center" vertical="center"/>
    </xf>
    <xf numFmtId="0" fontId="15" fillId="0" borderId="73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7" fillId="0" borderId="53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49" fontId="10" fillId="0" borderId="57" xfId="0" applyNumberFormat="1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49" fontId="8" fillId="0" borderId="62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33"/>
  <sheetViews>
    <sheetView view="pageLayout" zoomScale="40" zoomScaleNormal="57" zoomScalePageLayoutView="40" workbookViewId="0">
      <selection activeCell="B14" sqref="B14:BB14"/>
    </sheetView>
  </sheetViews>
  <sheetFormatPr defaultColWidth="2.85546875" defaultRowHeight="15" x14ac:dyDescent="0.25"/>
  <cols>
    <col min="1" max="1" width="2.85546875" style="84"/>
    <col min="2" max="54" width="3.28515625" style="86" customWidth="1"/>
    <col min="55" max="16384" width="2.85546875" style="84"/>
  </cols>
  <sheetData>
    <row r="1" spans="2:54" ht="18.75" x14ac:dyDescent="0.3">
      <c r="B1" s="424" t="s">
        <v>126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4"/>
      <c r="AJ1" s="424"/>
      <c r="AK1" s="424"/>
      <c r="AL1" s="424"/>
      <c r="AM1" s="424"/>
      <c r="AN1" s="424"/>
      <c r="AO1" s="424"/>
      <c r="AP1" s="424"/>
      <c r="AQ1" s="424"/>
      <c r="AR1" s="424"/>
      <c r="AS1" s="424"/>
      <c r="AT1" s="424"/>
      <c r="AU1" s="424"/>
      <c r="AV1" s="424"/>
      <c r="AW1" s="424"/>
      <c r="AX1" s="424"/>
      <c r="AY1" s="424"/>
      <c r="AZ1" s="424"/>
      <c r="BA1" s="424"/>
      <c r="BB1" s="424"/>
    </row>
    <row r="2" spans="2:54" ht="15.75" thickBot="1" x14ac:dyDescent="0.3"/>
    <row r="3" spans="2:54" s="261" customFormat="1" ht="21" customHeight="1" x14ac:dyDescent="0.25">
      <c r="B3" s="425" t="s">
        <v>127</v>
      </c>
      <c r="C3" s="428" t="s">
        <v>128</v>
      </c>
      <c r="D3" s="429"/>
      <c r="E3" s="429"/>
      <c r="F3" s="430"/>
      <c r="G3" s="431" t="s">
        <v>129</v>
      </c>
      <c r="H3" s="434" t="s">
        <v>130</v>
      </c>
      <c r="I3" s="434"/>
      <c r="J3" s="434"/>
      <c r="K3" s="431" t="s">
        <v>131</v>
      </c>
      <c r="L3" s="428" t="s">
        <v>132</v>
      </c>
      <c r="M3" s="435"/>
      <c r="N3" s="435"/>
      <c r="O3" s="436"/>
      <c r="P3" s="434" t="s">
        <v>133</v>
      </c>
      <c r="Q3" s="434"/>
      <c r="R3" s="434"/>
      <c r="S3" s="434"/>
      <c r="T3" s="431" t="s">
        <v>134</v>
      </c>
      <c r="U3" s="434" t="s">
        <v>135</v>
      </c>
      <c r="V3" s="434"/>
      <c r="W3" s="434"/>
      <c r="X3" s="431" t="s">
        <v>136</v>
      </c>
      <c r="Y3" s="434" t="s">
        <v>137</v>
      </c>
      <c r="Z3" s="434"/>
      <c r="AA3" s="434"/>
      <c r="AB3" s="431" t="s">
        <v>138</v>
      </c>
      <c r="AC3" s="434" t="s">
        <v>139</v>
      </c>
      <c r="AD3" s="434"/>
      <c r="AE3" s="434"/>
      <c r="AF3" s="434"/>
      <c r="AG3" s="431" t="s">
        <v>140</v>
      </c>
      <c r="AH3" s="434" t="s">
        <v>141</v>
      </c>
      <c r="AI3" s="434"/>
      <c r="AJ3" s="434"/>
      <c r="AK3" s="431" t="s">
        <v>142</v>
      </c>
      <c r="AL3" s="428" t="s">
        <v>143</v>
      </c>
      <c r="AM3" s="435"/>
      <c r="AN3" s="435"/>
      <c r="AO3" s="436"/>
      <c r="AP3" s="434" t="s">
        <v>144</v>
      </c>
      <c r="AQ3" s="434"/>
      <c r="AR3" s="434"/>
      <c r="AS3" s="434"/>
      <c r="AT3" s="431" t="s">
        <v>145</v>
      </c>
      <c r="AU3" s="428" t="s">
        <v>146</v>
      </c>
      <c r="AV3" s="435"/>
      <c r="AW3" s="435"/>
      <c r="AX3" s="431" t="s">
        <v>147</v>
      </c>
      <c r="AY3" s="434" t="s">
        <v>148</v>
      </c>
      <c r="AZ3" s="434"/>
      <c r="BA3" s="434"/>
      <c r="BB3" s="438"/>
    </row>
    <row r="4" spans="2:54" s="261" customFormat="1" ht="28.5" customHeight="1" x14ac:dyDescent="0.25">
      <c r="B4" s="426"/>
      <c r="C4" s="437" t="s">
        <v>149</v>
      </c>
      <c r="D4" s="437" t="s">
        <v>150</v>
      </c>
      <c r="E4" s="437" t="s">
        <v>151</v>
      </c>
      <c r="F4" s="437" t="s">
        <v>152</v>
      </c>
      <c r="G4" s="432"/>
      <c r="H4" s="437" t="s">
        <v>153</v>
      </c>
      <c r="I4" s="437" t="s">
        <v>154</v>
      </c>
      <c r="J4" s="437" t="s">
        <v>155</v>
      </c>
      <c r="K4" s="432"/>
      <c r="L4" s="437" t="s">
        <v>156</v>
      </c>
      <c r="M4" s="437" t="s">
        <v>157</v>
      </c>
      <c r="N4" s="437" t="s">
        <v>158</v>
      </c>
      <c r="O4" s="437" t="s">
        <v>159</v>
      </c>
      <c r="P4" s="437" t="s">
        <v>149</v>
      </c>
      <c r="Q4" s="437" t="s">
        <v>150</v>
      </c>
      <c r="R4" s="437" t="s">
        <v>151</v>
      </c>
      <c r="S4" s="437" t="s">
        <v>152</v>
      </c>
      <c r="T4" s="432"/>
      <c r="U4" s="437" t="s">
        <v>160</v>
      </c>
      <c r="V4" s="437" t="s">
        <v>161</v>
      </c>
      <c r="W4" s="437" t="s">
        <v>162</v>
      </c>
      <c r="X4" s="432"/>
      <c r="Y4" s="437" t="s">
        <v>163</v>
      </c>
      <c r="Z4" s="437" t="s">
        <v>164</v>
      </c>
      <c r="AA4" s="437" t="s">
        <v>165</v>
      </c>
      <c r="AB4" s="432"/>
      <c r="AC4" s="437" t="s">
        <v>163</v>
      </c>
      <c r="AD4" s="437" t="s">
        <v>164</v>
      </c>
      <c r="AE4" s="437" t="s">
        <v>165</v>
      </c>
      <c r="AF4" s="437" t="s">
        <v>166</v>
      </c>
      <c r="AG4" s="432"/>
      <c r="AH4" s="437" t="s">
        <v>153</v>
      </c>
      <c r="AI4" s="437" t="s">
        <v>154</v>
      </c>
      <c r="AJ4" s="437" t="s">
        <v>155</v>
      </c>
      <c r="AK4" s="432"/>
      <c r="AL4" s="437" t="s">
        <v>167</v>
      </c>
      <c r="AM4" s="437" t="s">
        <v>168</v>
      </c>
      <c r="AN4" s="437" t="s">
        <v>169</v>
      </c>
      <c r="AO4" s="437" t="s">
        <v>170</v>
      </c>
      <c r="AP4" s="437" t="s">
        <v>149</v>
      </c>
      <c r="AQ4" s="437" t="s">
        <v>150</v>
      </c>
      <c r="AR4" s="437" t="s">
        <v>151</v>
      </c>
      <c r="AS4" s="437" t="s">
        <v>152</v>
      </c>
      <c r="AT4" s="432"/>
      <c r="AU4" s="437" t="s">
        <v>153</v>
      </c>
      <c r="AV4" s="437" t="s">
        <v>154</v>
      </c>
      <c r="AW4" s="437" t="s">
        <v>155</v>
      </c>
      <c r="AX4" s="432"/>
      <c r="AY4" s="444" t="s">
        <v>171</v>
      </c>
      <c r="AZ4" s="444" t="s">
        <v>172</v>
      </c>
      <c r="BA4" s="444" t="s">
        <v>173</v>
      </c>
      <c r="BB4" s="445" t="s">
        <v>174</v>
      </c>
    </row>
    <row r="5" spans="2:54" s="261" customFormat="1" ht="33" customHeight="1" x14ac:dyDescent="0.25">
      <c r="B5" s="426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3"/>
      <c r="AM5" s="433"/>
      <c r="AN5" s="433"/>
      <c r="AO5" s="433"/>
      <c r="AP5" s="433"/>
      <c r="AQ5" s="433"/>
      <c r="AR5" s="433"/>
      <c r="AS5" s="433"/>
      <c r="AT5" s="433"/>
      <c r="AU5" s="433"/>
      <c r="AV5" s="433"/>
      <c r="AW5" s="433"/>
      <c r="AX5" s="433"/>
      <c r="AY5" s="444"/>
      <c r="AZ5" s="444"/>
      <c r="BA5" s="444"/>
      <c r="BB5" s="445"/>
    </row>
    <row r="6" spans="2:54" s="260" customFormat="1" x14ac:dyDescent="0.25">
      <c r="B6" s="427"/>
      <c r="C6" s="258">
        <v>1</v>
      </c>
      <c r="D6" s="258">
        <v>2</v>
      </c>
      <c r="E6" s="258">
        <v>3</v>
      </c>
      <c r="F6" s="258">
        <v>4</v>
      </c>
      <c r="G6" s="258">
        <v>5</v>
      </c>
      <c r="H6" s="258">
        <v>6</v>
      </c>
      <c r="I6" s="258">
        <v>7</v>
      </c>
      <c r="J6" s="258">
        <v>8</v>
      </c>
      <c r="K6" s="258">
        <v>9</v>
      </c>
      <c r="L6" s="258">
        <v>10</v>
      </c>
      <c r="M6" s="258">
        <v>11</v>
      </c>
      <c r="N6" s="258">
        <v>12</v>
      </c>
      <c r="O6" s="258">
        <v>13</v>
      </c>
      <c r="P6" s="258">
        <v>14</v>
      </c>
      <c r="Q6" s="258">
        <v>15</v>
      </c>
      <c r="R6" s="258">
        <v>16</v>
      </c>
      <c r="S6" s="258">
        <v>17</v>
      </c>
      <c r="T6" s="258">
        <v>18</v>
      </c>
      <c r="U6" s="258">
        <v>19</v>
      </c>
      <c r="V6" s="258">
        <v>20</v>
      </c>
      <c r="W6" s="258">
        <v>21</v>
      </c>
      <c r="X6" s="258">
        <v>22</v>
      </c>
      <c r="Y6" s="258">
        <v>23</v>
      </c>
      <c r="Z6" s="258">
        <v>24</v>
      </c>
      <c r="AA6" s="258">
        <v>25</v>
      </c>
      <c r="AB6" s="258">
        <v>26</v>
      </c>
      <c r="AC6" s="258">
        <v>27</v>
      </c>
      <c r="AD6" s="258">
        <v>28</v>
      </c>
      <c r="AE6" s="258">
        <v>29</v>
      </c>
      <c r="AF6" s="258">
        <v>30</v>
      </c>
      <c r="AG6" s="258">
        <v>31</v>
      </c>
      <c r="AH6" s="258">
        <v>32</v>
      </c>
      <c r="AI6" s="258">
        <v>33</v>
      </c>
      <c r="AJ6" s="258">
        <v>34</v>
      </c>
      <c r="AK6" s="258">
        <v>35</v>
      </c>
      <c r="AL6" s="258">
        <v>36</v>
      </c>
      <c r="AM6" s="258">
        <v>37</v>
      </c>
      <c r="AN6" s="258">
        <v>38</v>
      </c>
      <c r="AO6" s="258">
        <v>39</v>
      </c>
      <c r="AP6" s="258">
        <v>40</v>
      </c>
      <c r="AQ6" s="258">
        <v>41</v>
      </c>
      <c r="AR6" s="258">
        <v>42</v>
      </c>
      <c r="AS6" s="258">
        <v>43</v>
      </c>
      <c r="AT6" s="258">
        <v>44</v>
      </c>
      <c r="AU6" s="258">
        <v>45</v>
      </c>
      <c r="AV6" s="258">
        <v>46</v>
      </c>
      <c r="AW6" s="258">
        <v>47</v>
      </c>
      <c r="AX6" s="258">
        <v>48</v>
      </c>
      <c r="AY6" s="258">
        <v>49</v>
      </c>
      <c r="AZ6" s="258">
        <v>50</v>
      </c>
      <c r="BA6" s="258">
        <v>51</v>
      </c>
      <c r="BB6" s="259">
        <v>52</v>
      </c>
    </row>
    <row r="7" spans="2:54" s="85" customFormat="1" x14ac:dyDescent="0.25">
      <c r="B7" s="97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98"/>
    </row>
    <row r="8" spans="2:54" s="186" customFormat="1" ht="18.75" x14ac:dyDescent="0.3">
      <c r="B8" s="446" t="s">
        <v>175</v>
      </c>
      <c r="C8" s="442"/>
      <c r="D8" s="442"/>
      <c r="E8" s="442"/>
      <c r="F8" s="442" t="s">
        <v>192</v>
      </c>
      <c r="G8" s="439"/>
      <c r="H8" s="439"/>
      <c r="I8" s="442"/>
      <c r="J8" s="439"/>
      <c r="K8" s="439"/>
      <c r="L8" s="442"/>
      <c r="M8" s="442"/>
      <c r="N8" s="442"/>
      <c r="O8" s="442"/>
      <c r="P8" s="442"/>
      <c r="Q8" s="442"/>
      <c r="R8" s="442"/>
      <c r="S8" s="442"/>
      <c r="T8" s="439" t="s">
        <v>176</v>
      </c>
      <c r="U8" s="439" t="s">
        <v>176</v>
      </c>
      <c r="V8" s="442"/>
      <c r="W8" s="442"/>
      <c r="X8" s="442"/>
      <c r="Y8" s="442"/>
      <c r="Z8" s="442"/>
      <c r="AA8" s="442"/>
      <c r="AB8" s="442" t="s">
        <v>248</v>
      </c>
      <c r="AC8" s="442"/>
      <c r="AD8" s="442"/>
      <c r="AE8" s="442"/>
      <c r="AF8" s="442"/>
      <c r="AG8" s="442"/>
      <c r="AH8" s="442"/>
      <c r="AI8" s="439"/>
      <c r="AJ8" s="439"/>
      <c r="AK8" s="439"/>
      <c r="AL8" s="442"/>
      <c r="AM8" s="439"/>
      <c r="AN8" s="439"/>
      <c r="AO8" s="442"/>
      <c r="AP8" s="442"/>
      <c r="AQ8" s="442"/>
      <c r="AR8" s="442"/>
      <c r="AS8" s="439"/>
      <c r="AT8" s="439" t="s">
        <v>176</v>
      </c>
      <c r="AU8" s="439" t="s">
        <v>176</v>
      </c>
      <c r="AV8" s="439" t="s">
        <v>176</v>
      </c>
      <c r="AW8" s="439" t="s">
        <v>176</v>
      </c>
      <c r="AX8" s="442" t="s">
        <v>179</v>
      </c>
      <c r="AY8" s="439" t="s">
        <v>176</v>
      </c>
      <c r="AZ8" s="439" t="s">
        <v>176</v>
      </c>
      <c r="BA8" s="439" t="s">
        <v>176</v>
      </c>
      <c r="BB8" s="448" t="s">
        <v>176</v>
      </c>
    </row>
    <row r="9" spans="2:54" s="186" customFormat="1" ht="18.75" x14ac:dyDescent="0.3">
      <c r="B9" s="447"/>
      <c r="C9" s="443"/>
      <c r="D9" s="443"/>
      <c r="E9" s="443"/>
      <c r="F9" s="443"/>
      <c r="G9" s="440"/>
      <c r="H9" s="440"/>
      <c r="I9" s="443"/>
      <c r="J9" s="440"/>
      <c r="K9" s="440"/>
      <c r="L9" s="443"/>
      <c r="M9" s="443"/>
      <c r="N9" s="443"/>
      <c r="O9" s="443"/>
      <c r="P9" s="443"/>
      <c r="Q9" s="443"/>
      <c r="R9" s="443"/>
      <c r="S9" s="443"/>
      <c r="T9" s="440"/>
      <c r="U9" s="440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0"/>
      <c r="AJ9" s="440"/>
      <c r="AK9" s="440"/>
      <c r="AL9" s="443"/>
      <c r="AM9" s="440"/>
      <c r="AN9" s="440"/>
      <c r="AO9" s="443"/>
      <c r="AP9" s="443"/>
      <c r="AQ9" s="443"/>
      <c r="AR9" s="443"/>
      <c r="AS9" s="440"/>
      <c r="AT9" s="440"/>
      <c r="AU9" s="440"/>
      <c r="AV9" s="440"/>
      <c r="AW9" s="440"/>
      <c r="AX9" s="443"/>
      <c r="AY9" s="440"/>
      <c r="AZ9" s="440"/>
      <c r="BA9" s="440"/>
      <c r="BB9" s="449"/>
    </row>
    <row r="10" spans="2:54" s="186" customFormat="1" ht="18.75" x14ac:dyDescent="0.3">
      <c r="B10" s="447"/>
      <c r="C10" s="443"/>
      <c r="D10" s="443"/>
      <c r="E10" s="443"/>
      <c r="F10" s="443"/>
      <c r="G10" s="440"/>
      <c r="H10" s="440"/>
      <c r="I10" s="443"/>
      <c r="J10" s="440"/>
      <c r="K10" s="440"/>
      <c r="L10" s="443"/>
      <c r="M10" s="443"/>
      <c r="N10" s="443"/>
      <c r="O10" s="443"/>
      <c r="P10" s="443"/>
      <c r="Q10" s="443"/>
      <c r="R10" s="443"/>
      <c r="S10" s="443"/>
      <c r="T10" s="440"/>
      <c r="U10" s="440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0"/>
      <c r="AJ10" s="440"/>
      <c r="AK10" s="440"/>
      <c r="AL10" s="443"/>
      <c r="AM10" s="440"/>
      <c r="AN10" s="440"/>
      <c r="AO10" s="443"/>
      <c r="AP10" s="443"/>
      <c r="AQ10" s="443"/>
      <c r="AR10" s="443"/>
      <c r="AS10" s="440"/>
      <c r="AT10" s="440"/>
      <c r="AU10" s="440"/>
      <c r="AV10" s="440"/>
      <c r="AW10" s="440"/>
      <c r="AX10" s="443"/>
      <c r="AY10" s="440"/>
      <c r="AZ10" s="440"/>
      <c r="BA10" s="440"/>
      <c r="BB10" s="449"/>
    </row>
    <row r="11" spans="2:54" s="186" customFormat="1" ht="18.75" x14ac:dyDescent="0.3">
      <c r="B11" s="447"/>
      <c r="C11" s="443"/>
      <c r="D11" s="443"/>
      <c r="E11" s="443"/>
      <c r="F11" s="443"/>
      <c r="G11" s="440"/>
      <c r="H11" s="440"/>
      <c r="I11" s="443"/>
      <c r="J11" s="440"/>
      <c r="K11" s="440"/>
      <c r="L11" s="443"/>
      <c r="M11" s="443"/>
      <c r="N11" s="443"/>
      <c r="O11" s="443"/>
      <c r="P11" s="443"/>
      <c r="Q11" s="443"/>
      <c r="R11" s="443"/>
      <c r="S11" s="443"/>
      <c r="T11" s="440"/>
      <c r="U11" s="440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3"/>
      <c r="AG11" s="443"/>
      <c r="AH11" s="443"/>
      <c r="AI11" s="440"/>
      <c r="AJ11" s="440"/>
      <c r="AK11" s="440"/>
      <c r="AL11" s="443"/>
      <c r="AM11" s="440"/>
      <c r="AN11" s="440"/>
      <c r="AO11" s="443"/>
      <c r="AP11" s="443"/>
      <c r="AQ11" s="443"/>
      <c r="AR11" s="443"/>
      <c r="AS11" s="440"/>
      <c r="AT11" s="440"/>
      <c r="AU11" s="440"/>
      <c r="AV11" s="440"/>
      <c r="AW11" s="440"/>
      <c r="AX11" s="443"/>
      <c r="AY11" s="440"/>
      <c r="AZ11" s="440"/>
      <c r="BA11" s="440"/>
      <c r="BB11" s="449"/>
    </row>
    <row r="12" spans="2:54" s="186" customFormat="1" ht="18.75" x14ac:dyDescent="0.3">
      <c r="B12" s="447"/>
      <c r="C12" s="443"/>
      <c r="D12" s="443"/>
      <c r="E12" s="443"/>
      <c r="F12" s="443"/>
      <c r="G12" s="440"/>
      <c r="H12" s="440"/>
      <c r="I12" s="443"/>
      <c r="J12" s="440"/>
      <c r="K12" s="440"/>
      <c r="L12" s="443"/>
      <c r="M12" s="443"/>
      <c r="N12" s="443"/>
      <c r="O12" s="443"/>
      <c r="P12" s="443"/>
      <c r="Q12" s="443"/>
      <c r="R12" s="443"/>
      <c r="S12" s="443"/>
      <c r="T12" s="440"/>
      <c r="U12" s="440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0"/>
      <c r="AJ12" s="440"/>
      <c r="AK12" s="440"/>
      <c r="AL12" s="443"/>
      <c r="AM12" s="440"/>
      <c r="AN12" s="440"/>
      <c r="AO12" s="443"/>
      <c r="AP12" s="443"/>
      <c r="AQ12" s="443"/>
      <c r="AR12" s="443"/>
      <c r="AS12" s="440"/>
      <c r="AT12" s="440"/>
      <c r="AU12" s="440"/>
      <c r="AV12" s="440"/>
      <c r="AW12" s="440"/>
      <c r="AX12" s="443"/>
      <c r="AY12" s="440"/>
      <c r="AZ12" s="440"/>
      <c r="BA12" s="440"/>
      <c r="BB12" s="449"/>
    </row>
    <row r="13" spans="2:54" s="186" customFormat="1" ht="18.75" x14ac:dyDescent="0.3">
      <c r="B13" s="447"/>
      <c r="C13" s="443"/>
      <c r="D13" s="443"/>
      <c r="E13" s="443"/>
      <c r="F13" s="443"/>
      <c r="G13" s="441"/>
      <c r="H13" s="441"/>
      <c r="I13" s="443"/>
      <c r="J13" s="441"/>
      <c r="K13" s="441"/>
      <c r="L13" s="443"/>
      <c r="M13" s="443"/>
      <c r="N13" s="443"/>
      <c r="O13" s="443"/>
      <c r="P13" s="443"/>
      <c r="Q13" s="443"/>
      <c r="R13" s="443"/>
      <c r="S13" s="443"/>
      <c r="T13" s="440"/>
      <c r="U13" s="440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1"/>
      <c r="AJ13" s="441"/>
      <c r="AK13" s="441"/>
      <c r="AL13" s="443"/>
      <c r="AM13" s="441"/>
      <c r="AN13" s="441"/>
      <c r="AO13" s="443"/>
      <c r="AP13" s="443"/>
      <c r="AQ13" s="443"/>
      <c r="AR13" s="443"/>
      <c r="AS13" s="441"/>
      <c r="AT13" s="440"/>
      <c r="AU13" s="440"/>
      <c r="AV13" s="440"/>
      <c r="AW13" s="440"/>
      <c r="AX13" s="443"/>
      <c r="AY13" s="440"/>
      <c r="AZ13" s="440"/>
      <c r="BA13" s="440"/>
      <c r="BB13" s="449"/>
    </row>
    <row r="14" spans="2:54" s="186" customFormat="1" ht="18.75" x14ac:dyDescent="0.3">
      <c r="B14" s="450"/>
      <c r="C14" s="451"/>
      <c r="D14" s="451"/>
      <c r="E14" s="451"/>
      <c r="F14" s="451"/>
      <c r="G14" s="451"/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1"/>
      <c r="S14" s="451"/>
      <c r="T14" s="451"/>
      <c r="U14" s="451"/>
      <c r="V14" s="451"/>
      <c r="W14" s="451"/>
      <c r="X14" s="451"/>
      <c r="Y14" s="451"/>
      <c r="Z14" s="451"/>
      <c r="AA14" s="451"/>
      <c r="AB14" s="451"/>
      <c r="AC14" s="451"/>
      <c r="AD14" s="451"/>
      <c r="AE14" s="451"/>
      <c r="AF14" s="451"/>
      <c r="AG14" s="451"/>
      <c r="AH14" s="451"/>
      <c r="AI14" s="451"/>
      <c r="AJ14" s="451"/>
      <c r="AK14" s="451"/>
      <c r="AL14" s="451"/>
      <c r="AM14" s="451"/>
      <c r="AN14" s="451"/>
      <c r="AO14" s="451"/>
      <c r="AP14" s="451"/>
      <c r="AQ14" s="451"/>
      <c r="AR14" s="451"/>
      <c r="AS14" s="451"/>
      <c r="AT14" s="451"/>
      <c r="AU14" s="451"/>
      <c r="AV14" s="451"/>
      <c r="AW14" s="451"/>
      <c r="AX14" s="451"/>
      <c r="AY14" s="451"/>
      <c r="AZ14" s="451"/>
      <c r="BA14" s="451"/>
      <c r="BB14" s="452"/>
    </row>
    <row r="15" spans="2:54" s="186" customFormat="1" ht="18.75" x14ac:dyDescent="0.3">
      <c r="B15" s="453" t="s">
        <v>180</v>
      </c>
      <c r="C15" s="443"/>
      <c r="D15" s="443"/>
      <c r="E15" s="443"/>
      <c r="F15" s="443" t="s">
        <v>249</v>
      </c>
      <c r="G15" s="443"/>
      <c r="H15" s="443"/>
      <c r="I15" s="439"/>
      <c r="J15" s="439"/>
      <c r="K15" s="439"/>
      <c r="L15" s="439"/>
      <c r="M15" s="439"/>
      <c r="N15" s="439"/>
      <c r="O15" s="443"/>
      <c r="P15" s="443"/>
      <c r="Q15" s="443"/>
      <c r="R15" s="443"/>
      <c r="S15" s="439" t="s">
        <v>234</v>
      </c>
      <c r="T15" s="439" t="s">
        <v>176</v>
      </c>
      <c r="U15" s="439" t="s">
        <v>176</v>
      </c>
      <c r="V15" s="443"/>
      <c r="W15" s="443"/>
      <c r="X15" s="443"/>
      <c r="Y15" s="443"/>
      <c r="Z15" s="443"/>
      <c r="AA15" s="443"/>
      <c r="AB15" s="443" t="s">
        <v>250</v>
      </c>
      <c r="AC15" s="443"/>
      <c r="AD15" s="443"/>
      <c r="AE15" s="443"/>
      <c r="AF15" s="443"/>
      <c r="AG15" s="443"/>
      <c r="AH15" s="443" t="s">
        <v>177</v>
      </c>
      <c r="AI15" s="443" t="s">
        <v>177</v>
      </c>
      <c r="AJ15" s="443" t="s">
        <v>177</v>
      </c>
      <c r="AK15" s="439" t="s">
        <v>177</v>
      </c>
      <c r="AL15" s="439" t="s">
        <v>177</v>
      </c>
      <c r="AM15" s="439" t="s">
        <v>177</v>
      </c>
      <c r="AN15" s="439" t="s">
        <v>177</v>
      </c>
      <c r="AO15" s="439" t="s">
        <v>177</v>
      </c>
      <c r="AP15" s="439" t="s">
        <v>177</v>
      </c>
      <c r="AQ15" s="443" t="s">
        <v>177</v>
      </c>
      <c r="AR15" s="443" t="s">
        <v>234</v>
      </c>
      <c r="AS15" s="439" t="s">
        <v>234</v>
      </c>
      <c r="AT15" s="439" t="s">
        <v>176</v>
      </c>
      <c r="AU15" s="439" t="s">
        <v>176</v>
      </c>
      <c r="AV15" s="439" t="s">
        <v>176</v>
      </c>
      <c r="AW15" s="439" t="s">
        <v>176</v>
      </c>
      <c r="AX15" s="442" t="s">
        <v>179</v>
      </c>
      <c r="AY15" s="439" t="s">
        <v>176</v>
      </c>
      <c r="AZ15" s="439" t="s">
        <v>176</v>
      </c>
      <c r="BA15" s="439" t="s">
        <v>176</v>
      </c>
      <c r="BB15" s="448" t="s">
        <v>176</v>
      </c>
    </row>
    <row r="16" spans="2:54" s="186" customFormat="1" ht="18.75" x14ac:dyDescent="0.3">
      <c r="B16" s="453"/>
      <c r="C16" s="443"/>
      <c r="D16" s="443"/>
      <c r="E16" s="443"/>
      <c r="F16" s="443"/>
      <c r="G16" s="443"/>
      <c r="H16" s="443"/>
      <c r="I16" s="440"/>
      <c r="J16" s="440"/>
      <c r="K16" s="440"/>
      <c r="L16" s="440"/>
      <c r="M16" s="440"/>
      <c r="N16" s="440"/>
      <c r="O16" s="443"/>
      <c r="P16" s="443"/>
      <c r="Q16" s="443"/>
      <c r="R16" s="443"/>
      <c r="S16" s="440"/>
      <c r="T16" s="440"/>
      <c r="U16" s="440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3"/>
      <c r="AJ16" s="443"/>
      <c r="AK16" s="440"/>
      <c r="AL16" s="440"/>
      <c r="AM16" s="440"/>
      <c r="AN16" s="440"/>
      <c r="AO16" s="440"/>
      <c r="AP16" s="440"/>
      <c r="AQ16" s="443"/>
      <c r="AR16" s="443"/>
      <c r="AS16" s="440"/>
      <c r="AT16" s="440"/>
      <c r="AU16" s="440"/>
      <c r="AV16" s="440"/>
      <c r="AW16" s="440"/>
      <c r="AX16" s="443"/>
      <c r="AY16" s="440"/>
      <c r="AZ16" s="440"/>
      <c r="BA16" s="440"/>
      <c r="BB16" s="449"/>
    </row>
    <row r="17" spans="2:54" s="186" customFormat="1" ht="18.75" x14ac:dyDescent="0.3">
      <c r="B17" s="453"/>
      <c r="C17" s="443"/>
      <c r="D17" s="443"/>
      <c r="E17" s="443"/>
      <c r="F17" s="443"/>
      <c r="G17" s="443"/>
      <c r="H17" s="443"/>
      <c r="I17" s="440"/>
      <c r="J17" s="440"/>
      <c r="K17" s="440"/>
      <c r="L17" s="440"/>
      <c r="M17" s="440"/>
      <c r="N17" s="440"/>
      <c r="O17" s="443"/>
      <c r="P17" s="443"/>
      <c r="Q17" s="443"/>
      <c r="R17" s="443"/>
      <c r="S17" s="440"/>
      <c r="T17" s="440"/>
      <c r="U17" s="440"/>
      <c r="V17" s="443"/>
      <c r="W17" s="443"/>
      <c r="X17" s="443"/>
      <c r="Y17" s="443"/>
      <c r="Z17" s="443"/>
      <c r="AA17" s="443"/>
      <c r="AB17" s="443"/>
      <c r="AC17" s="443"/>
      <c r="AD17" s="443"/>
      <c r="AE17" s="443"/>
      <c r="AF17" s="443"/>
      <c r="AG17" s="443"/>
      <c r="AH17" s="443"/>
      <c r="AI17" s="443"/>
      <c r="AJ17" s="443"/>
      <c r="AK17" s="440"/>
      <c r="AL17" s="440"/>
      <c r="AM17" s="440"/>
      <c r="AN17" s="440"/>
      <c r="AO17" s="440"/>
      <c r="AP17" s="440"/>
      <c r="AQ17" s="443"/>
      <c r="AR17" s="443"/>
      <c r="AS17" s="440"/>
      <c r="AT17" s="440"/>
      <c r="AU17" s="440"/>
      <c r="AV17" s="440"/>
      <c r="AW17" s="440"/>
      <c r="AX17" s="443"/>
      <c r="AY17" s="440"/>
      <c r="AZ17" s="440"/>
      <c r="BA17" s="440"/>
      <c r="BB17" s="449"/>
    </row>
    <row r="18" spans="2:54" s="186" customFormat="1" ht="18.75" x14ac:dyDescent="0.3">
      <c r="B18" s="453"/>
      <c r="C18" s="443"/>
      <c r="D18" s="443"/>
      <c r="E18" s="443"/>
      <c r="F18" s="443"/>
      <c r="G18" s="443"/>
      <c r="H18" s="443"/>
      <c r="I18" s="440"/>
      <c r="J18" s="440"/>
      <c r="K18" s="440"/>
      <c r="L18" s="440"/>
      <c r="M18" s="440"/>
      <c r="N18" s="440"/>
      <c r="O18" s="443"/>
      <c r="P18" s="443"/>
      <c r="Q18" s="443"/>
      <c r="R18" s="443"/>
      <c r="S18" s="440"/>
      <c r="T18" s="440"/>
      <c r="U18" s="440"/>
      <c r="V18" s="443"/>
      <c r="W18" s="443"/>
      <c r="X18" s="443"/>
      <c r="Y18" s="443"/>
      <c r="Z18" s="443"/>
      <c r="AA18" s="443"/>
      <c r="AB18" s="443"/>
      <c r="AC18" s="443"/>
      <c r="AD18" s="443"/>
      <c r="AE18" s="443"/>
      <c r="AF18" s="443"/>
      <c r="AG18" s="443"/>
      <c r="AH18" s="443"/>
      <c r="AI18" s="443"/>
      <c r="AJ18" s="443"/>
      <c r="AK18" s="440"/>
      <c r="AL18" s="440"/>
      <c r="AM18" s="440"/>
      <c r="AN18" s="440"/>
      <c r="AO18" s="440"/>
      <c r="AP18" s="440"/>
      <c r="AQ18" s="443"/>
      <c r="AR18" s="443"/>
      <c r="AS18" s="440"/>
      <c r="AT18" s="440"/>
      <c r="AU18" s="440"/>
      <c r="AV18" s="440"/>
      <c r="AW18" s="440"/>
      <c r="AX18" s="443"/>
      <c r="AY18" s="440"/>
      <c r="AZ18" s="440"/>
      <c r="BA18" s="440"/>
      <c r="BB18" s="449"/>
    </row>
    <row r="19" spans="2:54" s="186" customFormat="1" ht="18.75" x14ac:dyDescent="0.3">
      <c r="B19" s="453"/>
      <c r="C19" s="443"/>
      <c r="D19" s="443"/>
      <c r="E19" s="443"/>
      <c r="F19" s="443"/>
      <c r="G19" s="443"/>
      <c r="H19" s="443"/>
      <c r="I19" s="440"/>
      <c r="J19" s="440"/>
      <c r="K19" s="440"/>
      <c r="L19" s="440"/>
      <c r="M19" s="440"/>
      <c r="N19" s="440"/>
      <c r="O19" s="443"/>
      <c r="P19" s="443"/>
      <c r="Q19" s="443"/>
      <c r="R19" s="443"/>
      <c r="S19" s="440"/>
      <c r="T19" s="440"/>
      <c r="U19" s="440"/>
      <c r="V19" s="443"/>
      <c r="W19" s="443"/>
      <c r="X19" s="443"/>
      <c r="Y19" s="443"/>
      <c r="Z19" s="443"/>
      <c r="AA19" s="443"/>
      <c r="AB19" s="443"/>
      <c r="AC19" s="443"/>
      <c r="AD19" s="443"/>
      <c r="AE19" s="443"/>
      <c r="AF19" s="443"/>
      <c r="AG19" s="443"/>
      <c r="AH19" s="443"/>
      <c r="AI19" s="443"/>
      <c r="AJ19" s="443"/>
      <c r="AK19" s="440"/>
      <c r="AL19" s="440"/>
      <c r="AM19" s="440"/>
      <c r="AN19" s="440"/>
      <c r="AO19" s="440"/>
      <c r="AP19" s="440"/>
      <c r="AQ19" s="443"/>
      <c r="AR19" s="443"/>
      <c r="AS19" s="440"/>
      <c r="AT19" s="440"/>
      <c r="AU19" s="440"/>
      <c r="AV19" s="440"/>
      <c r="AW19" s="440"/>
      <c r="AX19" s="443"/>
      <c r="AY19" s="440"/>
      <c r="AZ19" s="440"/>
      <c r="BA19" s="440"/>
      <c r="BB19" s="449"/>
    </row>
    <row r="20" spans="2:54" s="186" customFormat="1" ht="18.75" x14ac:dyDescent="0.3">
      <c r="B20" s="453"/>
      <c r="C20" s="443"/>
      <c r="D20" s="443"/>
      <c r="E20" s="443"/>
      <c r="F20" s="443"/>
      <c r="G20" s="443"/>
      <c r="H20" s="443"/>
      <c r="I20" s="441"/>
      <c r="J20" s="441"/>
      <c r="K20" s="441"/>
      <c r="L20" s="441"/>
      <c r="M20" s="441"/>
      <c r="N20" s="441"/>
      <c r="O20" s="443"/>
      <c r="P20" s="443"/>
      <c r="Q20" s="443"/>
      <c r="R20" s="443"/>
      <c r="S20" s="441"/>
      <c r="T20" s="440"/>
      <c r="U20" s="440"/>
      <c r="V20" s="443"/>
      <c r="W20" s="443"/>
      <c r="X20" s="443"/>
      <c r="Y20" s="443"/>
      <c r="Z20" s="443"/>
      <c r="AA20" s="443"/>
      <c r="AB20" s="443"/>
      <c r="AC20" s="443"/>
      <c r="AD20" s="443"/>
      <c r="AE20" s="443"/>
      <c r="AF20" s="443"/>
      <c r="AG20" s="443"/>
      <c r="AH20" s="443"/>
      <c r="AI20" s="443"/>
      <c r="AJ20" s="443"/>
      <c r="AK20" s="441"/>
      <c r="AL20" s="441"/>
      <c r="AM20" s="441"/>
      <c r="AN20" s="441"/>
      <c r="AO20" s="441"/>
      <c r="AP20" s="441"/>
      <c r="AQ20" s="443"/>
      <c r="AR20" s="443"/>
      <c r="AS20" s="441"/>
      <c r="AT20" s="440"/>
      <c r="AU20" s="440"/>
      <c r="AV20" s="440"/>
      <c r="AW20" s="440"/>
      <c r="AX20" s="443"/>
      <c r="AY20" s="440"/>
      <c r="AZ20" s="440"/>
      <c r="BA20" s="440"/>
      <c r="BB20" s="449"/>
    </row>
    <row r="21" spans="2:54" s="186" customFormat="1" ht="18.75" x14ac:dyDescent="0.3">
      <c r="B21" s="450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451"/>
      <c r="N21" s="451"/>
      <c r="O21" s="451"/>
      <c r="P21" s="451"/>
      <c r="Q21" s="451"/>
      <c r="R21" s="451"/>
      <c r="S21" s="451"/>
      <c r="T21" s="451"/>
      <c r="U21" s="451"/>
      <c r="V21" s="451"/>
      <c r="W21" s="451"/>
      <c r="X21" s="451"/>
      <c r="Y21" s="451"/>
      <c r="Z21" s="451"/>
      <c r="AA21" s="451"/>
      <c r="AB21" s="451"/>
      <c r="AC21" s="451"/>
      <c r="AD21" s="451"/>
      <c r="AE21" s="451"/>
      <c r="AF21" s="451"/>
      <c r="AG21" s="451"/>
      <c r="AH21" s="451"/>
      <c r="AI21" s="451"/>
      <c r="AJ21" s="451"/>
      <c r="AK21" s="451"/>
      <c r="AL21" s="451"/>
      <c r="AM21" s="451"/>
      <c r="AN21" s="451"/>
      <c r="AO21" s="451"/>
      <c r="AP21" s="451"/>
      <c r="AQ21" s="451"/>
      <c r="AR21" s="451"/>
      <c r="AS21" s="451"/>
      <c r="AT21" s="451"/>
      <c r="AU21" s="451"/>
      <c r="AV21" s="451"/>
      <c r="AW21" s="451"/>
      <c r="AX21" s="451"/>
      <c r="AY21" s="451"/>
      <c r="AZ21" s="451"/>
      <c r="BA21" s="451"/>
      <c r="BB21" s="452"/>
    </row>
    <row r="22" spans="2:54" s="186" customFormat="1" ht="18.75" x14ac:dyDescent="0.3">
      <c r="B22" s="453" t="s">
        <v>191</v>
      </c>
      <c r="C22" s="443"/>
      <c r="D22" s="443"/>
      <c r="E22" s="443"/>
      <c r="F22" s="443" t="s">
        <v>251</v>
      </c>
      <c r="G22" s="443"/>
      <c r="H22" s="439"/>
      <c r="I22" s="439"/>
      <c r="J22" s="443"/>
      <c r="K22" s="443" t="s">
        <v>177</v>
      </c>
      <c r="L22" s="443" t="s">
        <v>177</v>
      </c>
      <c r="M22" s="443" t="s">
        <v>177</v>
      </c>
      <c r="N22" s="443" t="s">
        <v>177</v>
      </c>
      <c r="O22" s="443" t="s">
        <v>177</v>
      </c>
      <c r="P22" s="443" t="s">
        <v>177</v>
      </c>
      <c r="Q22" s="439" t="s">
        <v>177</v>
      </c>
      <c r="R22" s="439" t="s">
        <v>177</v>
      </c>
      <c r="S22" s="439" t="s">
        <v>234</v>
      </c>
      <c r="T22" s="442" t="s">
        <v>176</v>
      </c>
      <c r="U22" s="442" t="s">
        <v>176</v>
      </c>
      <c r="V22" s="457" t="s">
        <v>181</v>
      </c>
      <c r="W22" s="457" t="s">
        <v>181</v>
      </c>
      <c r="X22" s="457" t="s">
        <v>181</v>
      </c>
      <c r="Y22" s="457" t="s">
        <v>181</v>
      </c>
      <c r="Z22" s="457" t="s">
        <v>181</v>
      </c>
      <c r="AA22" s="457" t="s">
        <v>181</v>
      </c>
      <c r="AB22" s="457" t="s">
        <v>181</v>
      </c>
      <c r="AC22" s="457" t="s">
        <v>181</v>
      </c>
      <c r="AD22" s="457" t="s">
        <v>181</v>
      </c>
      <c r="AE22" s="457" t="s">
        <v>181</v>
      </c>
      <c r="AF22" s="439" t="s">
        <v>181</v>
      </c>
      <c r="AG22" s="439" t="s">
        <v>181</v>
      </c>
      <c r="AH22" s="439" t="s">
        <v>181</v>
      </c>
      <c r="AI22" s="439" t="s">
        <v>181</v>
      </c>
      <c r="AJ22" s="457" t="s">
        <v>181</v>
      </c>
      <c r="AK22" s="457" t="s">
        <v>181</v>
      </c>
      <c r="AL22" s="457" t="s">
        <v>181</v>
      </c>
      <c r="AM22" s="457" t="s">
        <v>181</v>
      </c>
      <c r="AN22" s="457" t="s">
        <v>181</v>
      </c>
      <c r="AO22" s="457" t="s">
        <v>181</v>
      </c>
      <c r="AP22" s="457" t="s">
        <v>181</v>
      </c>
      <c r="AQ22" s="439" t="s">
        <v>234</v>
      </c>
      <c r="AR22" s="443" t="s">
        <v>182</v>
      </c>
      <c r="AS22" s="443" t="s">
        <v>182</v>
      </c>
      <c r="AT22" s="443" t="s">
        <v>193</v>
      </c>
      <c r="AU22" s="443" t="s">
        <v>193</v>
      </c>
      <c r="AV22" s="443" t="s">
        <v>193</v>
      </c>
      <c r="AW22" s="443" t="s">
        <v>193</v>
      </c>
      <c r="AX22" s="443" t="s">
        <v>193</v>
      </c>
      <c r="AY22" s="443" t="s">
        <v>193</v>
      </c>
      <c r="AZ22" s="443" t="s">
        <v>193</v>
      </c>
      <c r="BA22" s="443" t="s">
        <v>193</v>
      </c>
      <c r="BB22" s="461" t="s">
        <v>193</v>
      </c>
    </row>
    <row r="23" spans="2:54" s="186" customFormat="1" ht="18.75" x14ac:dyDescent="0.3">
      <c r="B23" s="453"/>
      <c r="C23" s="443"/>
      <c r="D23" s="443"/>
      <c r="E23" s="443"/>
      <c r="F23" s="443"/>
      <c r="G23" s="443"/>
      <c r="H23" s="440"/>
      <c r="I23" s="440"/>
      <c r="J23" s="443"/>
      <c r="K23" s="443"/>
      <c r="L23" s="443"/>
      <c r="M23" s="443"/>
      <c r="N23" s="443"/>
      <c r="O23" s="443"/>
      <c r="P23" s="443"/>
      <c r="Q23" s="440"/>
      <c r="R23" s="440"/>
      <c r="S23" s="440"/>
      <c r="T23" s="442"/>
      <c r="U23" s="442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40"/>
      <c r="AG23" s="440"/>
      <c r="AH23" s="440"/>
      <c r="AI23" s="440"/>
      <c r="AJ23" s="458"/>
      <c r="AK23" s="458"/>
      <c r="AL23" s="458"/>
      <c r="AM23" s="458"/>
      <c r="AN23" s="458"/>
      <c r="AO23" s="458"/>
      <c r="AP23" s="458"/>
      <c r="AQ23" s="440"/>
      <c r="AR23" s="443"/>
      <c r="AS23" s="443"/>
      <c r="AT23" s="443"/>
      <c r="AU23" s="443"/>
      <c r="AV23" s="443"/>
      <c r="AW23" s="443"/>
      <c r="AX23" s="443"/>
      <c r="AY23" s="443"/>
      <c r="AZ23" s="443"/>
      <c r="BA23" s="443"/>
      <c r="BB23" s="461"/>
    </row>
    <row r="24" spans="2:54" s="186" customFormat="1" ht="18.75" x14ac:dyDescent="0.3">
      <c r="B24" s="453"/>
      <c r="C24" s="443"/>
      <c r="D24" s="443"/>
      <c r="E24" s="443"/>
      <c r="F24" s="443"/>
      <c r="G24" s="443"/>
      <c r="H24" s="440"/>
      <c r="I24" s="440"/>
      <c r="J24" s="443"/>
      <c r="K24" s="443"/>
      <c r="L24" s="443"/>
      <c r="M24" s="443"/>
      <c r="N24" s="443"/>
      <c r="O24" s="443"/>
      <c r="P24" s="443"/>
      <c r="Q24" s="440"/>
      <c r="R24" s="440"/>
      <c r="S24" s="440"/>
      <c r="T24" s="442"/>
      <c r="U24" s="442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40"/>
      <c r="AG24" s="440"/>
      <c r="AH24" s="440"/>
      <c r="AI24" s="440"/>
      <c r="AJ24" s="458"/>
      <c r="AK24" s="458"/>
      <c r="AL24" s="458"/>
      <c r="AM24" s="458"/>
      <c r="AN24" s="458"/>
      <c r="AO24" s="458"/>
      <c r="AP24" s="458"/>
      <c r="AQ24" s="440"/>
      <c r="AR24" s="443"/>
      <c r="AS24" s="443"/>
      <c r="AT24" s="443"/>
      <c r="AU24" s="443"/>
      <c r="AV24" s="443"/>
      <c r="AW24" s="443"/>
      <c r="AX24" s="443"/>
      <c r="AY24" s="443"/>
      <c r="AZ24" s="443"/>
      <c r="BA24" s="443"/>
      <c r="BB24" s="461"/>
    </row>
    <row r="25" spans="2:54" s="186" customFormat="1" ht="18.75" x14ac:dyDescent="0.3">
      <c r="B25" s="453"/>
      <c r="C25" s="443"/>
      <c r="D25" s="443"/>
      <c r="E25" s="443"/>
      <c r="F25" s="443"/>
      <c r="G25" s="443"/>
      <c r="H25" s="440"/>
      <c r="I25" s="440"/>
      <c r="J25" s="443"/>
      <c r="K25" s="443"/>
      <c r="L25" s="443"/>
      <c r="M25" s="443"/>
      <c r="N25" s="443"/>
      <c r="O25" s="443"/>
      <c r="P25" s="443"/>
      <c r="Q25" s="440"/>
      <c r="R25" s="440"/>
      <c r="S25" s="440"/>
      <c r="T25" s="442"/>
      <c r="U25" s="442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40"/>
      <c r="AG25" s="440"/>
      <c r="AH25" s="440"/>
      <c r="AI25" s="440"/>
      <c r="AJ25" s="458"/>
      <c r="AK25" s="458"/>
      <c r="AL25" s="458"/>
      <c r="AM25" s="458"/>
      <c r="AN25" s="458"/>
      <c r="AO25" s="458"/>
      <c r="AP25" s="458"/>
      <c r="AQ25" s="440"/>
      <c r="AR25" s="443"/>
      <c r="AS25" s="443"/>
      <c r="AT25" s="443"/>
      <c r="AU25" s="443"/>
      <c r="AV25" s="443"/>
      <c r="AW25" s="443"/>
      <c r="AX25" s="443"/>
      <c r="AY25" s="443"/>
      <c r="AZ25" s="443"/>
      <c r="BA25" s="443"/>
      <c r="BB25" s="461"/>
    </row>
    <row r="26" spans="2:54" s="186" customFormat="1" ht="18.75" x14ac:dyDescent="0.3">
      <c r="B26" s="453"/>
      <c r="C26" s="443"/>
      <c r="D26" s="443"/>
      <c r="E26" s="443"/>
      <c r="F26" s="443"/>
      <c r="G26" s="443"/>
      <c r="H26" s="440"/>
      <c r="I26" s="440"/>
      <c r="J26" s="443"/>
      <c r="K26" s="443"/>
      <c r="L26" s="443"/>
      <c r="M26" s="443"/>
      <c r="N26" s="443"/>
      <c r="O26" s="443"/>
      <c r="P26" s="443"/>
      <c r="Q26" s="440"/>
      <c r="R26" s="440"/>
      <c r="S26" s="440"/>
      <c r="T26" s="442"/>
      <c r="U26" s="442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40"/>
      <c r="AG26" s="440"/>
      <c r="AH26" s="440"/>
      <c r="AI26" s="440"/>
      <c r="AJ26" s="458"/>
      <c r="AK26" s="458"/>
      <c r="AL26" s="458"/>
      <c r="AM26" s="458"/>
      <c r="AN26" s="458"/>
      <c r="AO26" s="458"/>
      <c r="AP26" s="458"/>
      <c r="AQ26" s="440"/>
      <c r="AR26" s="443"/>
      <c r="AS26" s="443"/>
      <c r="AT26" s="443"/>
      <c r="AU26" s="443"/>
      <c r="AV26" s="443"/>
      <c r="AW26" s="443"/>
      <c r="AX26" s="443"/>
      <c r="AY26" s="443"/>
      <c r="AZ26" s="443"/>
      <c r="BA26" s="443"/>
      <c r="BB26" s="461"/>
    </row>
    <row r="27" spans="2:54" s="186" customFormat="1" ht="19.5" thickBot="1" x14ac:dyDescent="0.35">
      <c r="B27" s="455"/>
      <c r="C27" s="454"/>
      <c r="D27" s="454"/>
      <c r="E27" s="454"/>
      <c r="F27" s="454"/>
      <c r="G27" s="454"/>
      <c r="H27" s="456"/>
      <c r="I27" s="456"/>
      <c r="J27" s="454"/>
      <c r="K27" s="454"/>
      <c r="L27" s="454"/>
      <c r="M27" s="454"/>
      <c r="N27" s="454"/>
      <c r="O27" s="454"/>
      <c r="P27" s="454"/>
      <c r="Q27" s="456"/>
      <c r="R27" s="456"/>
      <c r="S27" s="456"/>
      <c r="T27" s="460"/>
      <c r="U27" s="460"/>
      <c r="V27" s="459"/>
      <c r="W27" s="459"/>
      <c r="X27" s="459"/>
      <c r="Y27" s="459"/>
      <c r="Z27" s="459"/>
      <c r="AA27" s="459"/>
      <c r="AB27" s="459"/>
      <c r="AC27" s="459"/>
      <c r="AD27" s="459"/>
      <c r="AE27" s="459"/>
      <c r="AF27" s="456"/>
      <c r="AG27" s="456"/>
      <c r="AH27" s="456"/>
      <c r="AI27" s="456"/>
      <c r="AJ27" s="459"/>
      <c r="AK27" s="459"/>
      <c r="AL27" s="459"/>
      <c r="AM27" s="459"/>
      <c r="AN27" s="459"/>
      <c r="AO27" s="459"/>
      <c r="AP27" s="459"/>
      <c r="AQ27" s="456"/>
      <c r="AR27" s="454"/>
      <c r="AS27" s="454"/>
      <c r="AT27" s="454"/>
      <c r="AU27" s="454"/>
      <c r="AV27" s="454"/>
      <c r="AW27" s="454"/>
      <c r="AX27" s="454"/>
      <c r="AY27" s="454"/>
      <c r="AZ27" s="454"/>
      <c r="BA27" s="454"/>
      <c r="BB27" s="462"/>
    </row>
    <row r="28" spans="2:54" s="89" customFormat="1" ht="12.75" x14ac:dyDescent="0.2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</row>
    <row r="29" spans="2:54" s="87" customFormat="1" x14ac:dyDescent="0.25">
      <c r="B29" s="90" t="s">
        <v>183</v>
      </c>
      <c r="C29" s="88"/>
      <c r="D29" s="88"/>
      <c r="E29" s="88"/>
      <c r="F29" s="88"/>
      <c r="G29" s="88"/>
      <c r="H29" s="88"/>
      <c r="I29" s="88"/>
      <c r="J29" s="91"/>
      <c r="K29" s="92" t="s">
        <v>184</v>
      </c>
      <c r="L29" s="88" t="s">
        <v>185</v>
      </c>
      <c r="M29" s="88"/>
      <c r="N29" s="88"/>
      <c r="O29" s="88"/>
      <c r="P29" s="88"/>
      <c r="Q29" s="88"/>
      <c r="R29" s="88"/>
      <c r="S29" s="88"/>
      <c r="T29" s="88"/>
      <c r="U29" s="88"/>
      <c r="V29" s="93" t="s">
        <v>177</v>
      </c>
      <c r="W29" s="92" t="s">
        <v>184</v>
      </c>
      <c r="X29" s="88" t="s">
        <v>186</v>
      </c>
      <c r="Y29" s="88"/>
      <c r="Z29" s="88"/>
      <c r="AA29" s="88"/>
      <c r="AB29" s="88"/>
      <c r="AC29" s="88"/>
      <c r="AD29" s="88"/>
      <c r="AP29" s="94" t="s">
        <v>193</v>
      </c>
      <c r="AQ29" s="92" t="s">
        <v>184</v>
      </c>
      <c r="AR29" s="87" t="s">
        <v>194</v>
      </c>
      <c r="AX29" s="88"/>
      <c r="AY29" s="88"/>
      <c r="AZ29" s="88"/>
      <c r="BA29" s="88"/>
      <c r="BB29" s="88"/>
    </row>
    <row r="30" spans="2:54" s="87" customFormat="1" ht="12.75" x14ac:dyDescent="0.2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</row>
    <row r="31" spans="2:54" s="87" customFormat="1" ht="12.75" x14ac:dyDescent="0.2">
      <c r="B31" s="88"/>
      <c r="C31" s="88"/>
      <c r="D31" s="88"/>
      <c r="E31" s="88"/>
      <c r="F31" s="88"/>
      <c r="G31" s="88"/>
      <c r="H31" s="88"/>
      <c r="I31" s="88"/>
      <c r="J31" s="93" t="s">
        <v>178</v>
      </c>
      <c r="K31" s="92" t="s">
        <v>184</v>
      </c>
      <c r="L31" s="88" t="s">
        <v>187</v>
      </c>
      <c r="M31" s="88"/>
      <c r="N31" s="88"/>
      <c r="O31" s="88"/>
      <c r="P31" s="88"/>
      <c r="Q31" s="88"/>
      <c r="R31" s="88"/>
      <c r="S31" s="88"/>
      <c r="T31" s="88"/>
      <c r="U31" s="88"/>
      <c r="V31" s="93" t="s">
        <v>181</v>
      </c>
      <c r="W31" s="92" t="s">
        <v>184</v>
      </c>
      <c r="X31" s="88" t="s">
        <v>188</v>
      </c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95" t="s">
        <v>182</v>
      </c>
      <c r="AQ31" s="92" t="s">
        <v>184</v>
      </c>
      <c r="AR31" s="88" t="s">
        <v>189</v>
      </c>
      <c r="AS31" s="88"/>
      <c r="AT31" s="88"/>
      <c r="AU31" s="88"/>
      <c r="AV31" s="88"/>
      <c r="AW31" s="88"/>
      <c r="AX31" s="88"/>
      <c r="AY31" s="88"/>
      <c r="AZ31" s="88"/>
      <c r="BA31" s="88"/>
      <c r="BB31" s="88"/>
    </row>
    <row r="32" spans="2:54" s="85" customFormat="1" x14ac:dyDescent="0.25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</row>
    <row r="33" spans="2:54" s="85" customFormat="1" x14ac:dyDescent="0.25">
      <c r="B33" s="86"/>
      <c r="C33" s="86"/>
      <c r="D33" s="86"/>
      <c r="E33" s="86"/>
      <c r="F33" s="86"/>
      <c r="G33" s="86"/>
      <c r="H33" s="86"/>
      <c r="I33" s="86"/>
      <c r="J33" s="93" t="s">
        <v>176</v>
      </c>
      <c r="K33" s="92" t="s">
        <v>184</v>
      </c>
      <c r="L33" s="88" t="s">
        <v>190</v>
      </c>
      <c r="M33" s="88"/>
      <c r="N33" s="88"/>
      <c r="O33" s="86"/>
      <c r="P33" s="86"/>
      <c r="Q33" s="86"/>
      <c r="R33" s="86"/>
      <c r="S33" s="86"/>
      <c r="T33" s="86"/>
      <c r="U33" s="86"/>
      <c r="V33" s="92"/>
      <c r="W33" s="92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6"/>
      <c r="AP33" s="86"/>
      <c r="AQ33" s="86"/>
      <c r="AR33" s="86"/>
      <c r="AS33" s="86"/>
      <c r="AT33" s="86"/>
      <c r="AU33" s="96"/>
      <c r="AV33" s="86"/>
      <c r="AW33" s="86"/>
      <c r="AX33" s="86"/>
      <c r="AY33" s="86"/>
      <c r="AZ33" s="86"/>
      <c r="BA33" s="86"/>
      <c r="BB33" s="86"/>
    </row>
  </sheetData>
  <mergeCells count="227">
    <mergeCell ref="AN22:AN27"/>
    <mergeCell ref="AC22:AC27"/>
    <mergeCell ref="AD22:AD27"/>
    <mergeCell ref="AE22:AE27"/>
    <mergeCell ref="AF22:AF27"/>
    <mergeCell ref="AG22:AG27"/>
    <mergeCell ref="AH22:AH27"/>
    <mergeCell ref="BA22:BA27"/>
    <mergeCell ref="BB22:BB27"/>
    <mergeCell ref="AU22:AU27"/>
    <mergeCell ref="AV22:AV27"/>
    <mergeCell ref="AW22:AW27"/>
    <mergeCell ref="AX22:AX27"/>
    <mergeCell ref="AY22:AY27"/>
    <mergeCell ref="AZ22:AZ27"/>
    <mergeCell ref="AO22:AO27"/>
    <mergeCell ref="AP22:AP27"/>
    <mergeCell ref="AQ22:AQ27"/>
    <mergeCell ref="AR22:AR27"/>
    <mergeCell ref="AS22:AS27"/>
    <mergeCell ref="AT22:AT27"/>
    <mergeCell ref="S22:S27"/>
    <mergeCell ref="T22:T27"/>
    <mergeCell ref="U22:U27"/>
    <mergeCell ref="V22:V27"/>
    <mergeCell ref="AI22:AI27"/>
    <mergeCell ref="AJ22:AJ27"/>
    <mergeCell ref="AK22:AK27"/>
    <mergeCell ref="AL22:AL27"/>
    <mergeCell ref="AM22:AM27"/>
    <mergeCell ref="K22:K27"/>
    <mergeCell ref="L22:L27"/>
    <mergeCell ref="M22:M27"/>
    <mergeCell ref="N22:N27"/>
    <mergeCell ref="O22:O27"/>
    <mergeCell ref="P22:P27"/>
    <mergeCell ref="B21:BB21"/>
    <mergeCell ref="B22:B27"/>
    <mergeCell ref="C22:C27"/>
    <mergeCell ref="D22:D27"/>
    <mergeCell ref="E22:E27"/>
    <mergeCell ref="F22:F27"/>
    <mergeCell ref="G22:G27"/>
    <mergeCell ref="H22:H27"/>
    <mergeCell ref="I22:I27"/>
    <mergeCell ref="J22:J27"/>
    <mergeCell ref="W22:W27"/>
    <mergeCell ref="X22:X27"/>
    <mergeCell ref="Y22:Y27"/>
    <mergeCell ref="Z22:Z27"/>
    <mergeCell ref="AA22:AA27"/>
    <mergeCell ref="AB22:AB27"/>
    <mergeCell ref="Q22:Q27"/>
    <mergeCell ref="R22:R27"/>
    <mergeCell ref="AX15:AX20"/>
    <mergeCell ref="AY15:AY20"/>
    <mergeCell ref="AZ15:AZ20"/>
    <mergeCell ref="BA15:BA20"/>
    <mergeCell ref="BB15:BB20"/>
    <mergeCell ref="AR15:AR20"/>
    <mergeCell ref="AS15:AS20"/>
    <mergeCell ref="AT15:AT20"/>
    <mergeCell ref="AU15:AU20"/>
    <mergeCell ref="AV15:AV20"/>
    <mergeCell ref="AW15:AW20"/>
    <mergeCell ref="AL15:AL20"/>
    <mergeCell ref="AM15:AM20"/>
    <mergeCell ref="AN15:AN20"/>
    <mergeCell ref="AO15:AO20"/>
    <mergeCell ref="AP15:AP20"/>
    <mergeCell ref="AQ15:AQ20"/>
    <mergeCell ref="AF15:AF20"/>
    <mergeCell ref="AG15:AG20"/>
    <mergeCell ref="AH15:AH20"/>
    <mergeCell ref="AI15:AI20"/>
    <mergeCell ref="AJ15:AJ20"/>
    <mergeCell ref="AK15:AK20"/>
    <mergeCell ref="Z15:Z20"/>
    <mergeCell ref="AA15:AA20"/>
    <mergeCell ref="AB15:AB20"/>
    <mergeCell ref="AC15:AC20"/>
    <mergeCell ref="AD15:AD20"/>
    <mergeCell ref="AE15:AE20"/>
    <mergeCell ref="T15:T20"/>
    <mergeCell ref="U15:U20"/>
    <mergeCell ref="V15:V20"/>
    <mergeCell ref="W15:W20"/>
    <mergeCell ref="X15:X20"/>
    <mergeCell ref="Y15:Y20"/>
    <mergeCell ref="Q15:Q20"/>
    <mergeCell ref="R15:R20"/>
    <mergeCell ref="S15:S20"/>
    <mergeCell ref="H15:H20"/>
    <mergeCell ref="I15:I20"/>
    <mergeCell ref="J15:J20"/>
    <mergeCell ref="K15:K20"/>
    <mergeCell ref="L15:L20"/>
    <mergeCell ref="M15:M20"/>
    <mergeCell ref="B14:BB14"/>
    <mergeCell ref="B15:B20"/>
    <mergeCell ref="C15:C20"/>
    <mergeCell ref="D15:D20"/>
    <mergeCell ref="E15:E20"/>
    <mergeCell ref="F15:F20"/>
    <mergeCell ref="G15:G20"/>
    <mergeCell ref="AT8:AT13"/>
    <mergeCell ref="AU8:AU13"/>
    <mergeCell ref="AV8:AV13"/>
    <mergeCell ref="AW8:AW13"/>
    <mergeCell ref="AX8:AX13"/>
    <mergeCell ref="AY8:AY13"/>
    <mergeCell ref="AN8:AN13"/>
    <mergeCell ref="AO8:AO13"/>
    <mergeCell ref="AP8:AP13"/>
    <mergeCell ref="AQ8:AQ13"/>
    <mergeCell ref="AR8:AR13"/>
    <mergeCell ref="AS8:AS13"/>
    <mergeCell ref="AH8:AH13"/>
    <mergeCell ref="AI8:AI13"/>
    <mergeCell ref="N15:N20"/>
    <mergeCell ref="O15:O20"/>
    <mergeCell ref="P15:P20"/>
    <mergeCell ref="AB8:AB13"/>
    <mergeCell ref="AC8:AC13"/>
    <mergeCell ref="AD8:AD13"/>
    <mergeCell ref="AE8:AE13"/>
    <mergeCell ref="AF8:AF13"/>
    <mergeCell ref="AG8:AG13"/>
    <mergeCell ref="AZ8:AZ13"/>
    <mergeCell ref="BA8:BA13"/>
    <mergeCell ref="BB8:BB13"/>
    <mergeCell ref="BA4:BA5"/>
    <mergeCell ref="BB4:BB5"/>
    <mergeCell ref="B8:B13"/>
    <mergeCell ref="C8:C13"/>
    <mergeCell ref="D8:D13"/>
    <mergeCell ref="E8:E13"/>
    <mergeCell ref="F8:F13"/>
    <mergeCell ref="G8:G13"/>
    <mergeCell ref="H8:H13"/>
    <mergeCell ref="I8:I13"/>
    <mergeCell ref="AS4:AS5"/>
    <mergeCell ref="AU4:AU5"/>
    <mergeCell ref="AV4:AV5"/>
    <mergeCell ref="AW4:AW5"/>
    <mergeCell ref="AY4:AY5"/>
    <mergeCell ref="AZ4:AZ5"/>
    <mergeCell ref="AH4:AH5"/>
    <mergeCell ref="AI4:AI5"/>
    <mergeCell ref="V8:V13"/>
    <mergeCell ref="W8:W13"/>
    <mergeCell ref="X8:X13"/>
    <mergeCell ref="Y8:Y13"/>
    <mergeCell ref="Z8:Z13"/>
    <mergeCell ref="AA8:AA13"/>
    <mergeCell ref="AM4:AM5"/>
    <mergeCell ref="AN4:AN5"/>
    <mergeCell ref="U4:U5"/>
    <mergeCell ref="V4:V5"/>
    <mergeCell ref="W4:W5"/>
    <mergeCell ref="Y4:Y5"/>
    <mergeCell ref="Z4:Z5"/>
    <mergeCell ref="AA4:AA5"/>
    <mergeCell ref="J8:J13"/>
    <mergeCell ref="K8:K13"/>
    <mergeCell ref="L8:L13"/>
    <mergeCell ref="M8:M13"/>
    <mergeCell ref="N8:N13"/>
    <mergeCell ref="O8:O13"/>
    <mergeCell ref="P8:P13"/>
    <mergeCell ref="Q8:Q13"/>
    <mergeCell ref="R8:R13"/>
    <mergeCell ref="S8:S13"/>
    <mergeCell ref="T8:T13"/>
    <mergeCell ref="U8:U13"/>
    <mergeCell ref="AJ8:AJ13"/>
    <mergeCell ref="AK8:AK13"/>
    <mergeCell ref="AL8:AL13"/>
    <mergeCell ref="AM8:AM13"/>
    <mergeCell ref="P4:P5"/>
    <mergeCell ref="Q4:Q5"/>
    <mergeCell ref="R4:R5"/>
    <mergeCell ref="S4:S5"/>
    <mergeCell ref="AY3:BB3"/>
    <mergeCell ref="C4:C5"/>
    <mergeCell ref="D4:D5"/>
    <mergeCell ref="E4:E5"/>
    <mergeCell ref="F4:F5"/>
    <mergeCell ref="H4:H5"/>
    <mergeCell ref="I4:I5"/>
    <mergeCell ref="J4:J5"/>
    <mergeCell ref="L4:L5"/>
    <mergeCell ref="M4:M5"/>
    <mergeCell ref="AK3:AK5"/>
    <mergeCell ref="AL3:AO3"/>
    <mergeCell ref="AP3:AS3"/>
    <mergeCell ref="AT3:AT5"/>
    <mergeCell ref="AU3:AW3"/>
    <mergeCell ref="AX3:AX5"/>
    <mergeCell ref="AO4:AO5"/>
    <mergeCell ref="AP4:AP5"/>
    <mergeCell ref="AJ4:AJ5"/>
    <mergeCell ref="AL4:AL5"/>
    <mergeCell ref="B1:BB1"/>
    <mergeCell ref="B3:B6"/>
    <mergeCell ref="C3:F3"/>
    <mergeCell ref="G3:G5"/>
    <mergeCell ref="H3:J3"/>
    <mergeCell ref="K3:K5"/>
    <mergeCell ref="L3:O3"/>
    <mergeCell ref="P3:S3"/>
    <mergeCell ref="T3:T5"/>
    <mergeCell ref="U3:W3"/>
    <mergeCell ref="AQ4:AQ5"/>
    <mergeCell ref="AR4:AR5"/>
    <mergeCell ref="X3:X5"/>
    <mergeCell ref="Y3:AA3"/>
    <mergeCell ref="AB3:AB5"/>
    <mergeCell ref="AC3:AF3"/>
    <mergeCell ref="AG3:AG5"/>
    <mergeCell ref="AH3:AJ3"/>
    <mergeCell ref="AC4:AC5"/>
    <mergeCell ref="AD4:AD5"/>
    <mergeCell ref="AE4:AE5"/>
    <mergeCell ref="AF4:AF5"/>
    <mergeCell ref="N4:N5"/>
    <mergeCell ref="O4:O5"/>
  </mergeCells>
  <pageMargins left="0.7" right="0.7" top="0.75" bottom="0.75" header="0.3" footer="0.3"/>
  <pageSetup paperSize="9" scale="70" orientation="landscape" verticalDpi="0" r:id="rId1"/>
  <ignoredErrors>
    <ignoredError sqref="B9:AP13 B16:P20 B22 B8:F8 G8:AB8 AC8:AP8 B15:F15 G15:P15 AB15:AG15 AT8:AX8 T15:AA15 AT15:AX15 AT9:AX13 S16:AX20 AO15:AQ15 F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view="pageLayout" zoomScale="70" zoomScaleNormal="73" zoomScalePageLayoutView="70" workbookViewId="0">
      <selection activeCell="H15" sqref="H15"/>
    </sheetView>
  </sheetViews>
  <sheetFormatPr defaultRowHeight="15" x14ac:dyDescent="0.25"/>
  <cols>
    <col min="1" max="1" width="3.42578125" style="84" customWidth="1"/>
    <col min="2" max="2" width="15" style="84" customWidth="1"/>
    <col min="3" max="3" width="29.140625" style="84" customWidth="1"/>
    <col min="4" max="9" width="24.42578125" style="84" customWidth="1"/>
    <col min="10" max="16384" width="9.140625" style="84"/>
  </cols>
  <sheetData>
    <row r="1" spans="2:9" s="246" customFormat="1" ht="18.75" x14ac:dyDescent="0.3">
      <c r="B1" s="463" t="s">
        <v>258</v>
      </c>
      <c r="C1" s="463"/>
      <c r="D1" s="463"/>
      <c r="E1" s="463"/>
      <c r="F1" s="463"/>
      <c r="G1" s="463"/>
      <c r="H1" s="463"/>
      <c r="I1" s="463"/>
    </row>
    <row r="2" spans="2:9" s="246" customFormat="1" ht="19.5" thickBot="1" x14ac:dyDescent="0.35">
      <c r="B2" s="177"/>
    </row>
    <row r="3" spans="2:9" s="246" customFormat="1" ht="18.75" x14ac:dyDescent="0.3">
      <c r="B3" s="464" t="s">
        <v>202</v>
      </c>
      <c r="C3" s="467" t="s">
        <v>203</v>
      </c>
      <c r="D3" s="467" t="s">
        <v>204</v>
      </c>
      <c r="E3" s="467" t="s">
        <v>205</v>
      </c>
      <c r="F3" s="467"/>
      <c r="G3" s="467" t="s">
        <v>90</v>
      </c>
      <c r="H3" s="467" t="s">
        <v>206</v>
      </c>
      <c r="I3" s="469" t="s">
        <v>207</v>
      </c>
    </row>
    <row r="4" spans="2:9" s="246" customFormat="1" ht="18.75" x14ac:dyDescent="0.3">
      <c r="B4" s="465"/>
      <c r="C4" s="468"/>
      <c r="D4" s="468"/>
      <c r="E4" s="468" t="s">
        <v>208</v>
      </c>
      <c r="F4" s="472" t="s">
        <v>209</v>
      </c>
      <c r="G4" s="468"/>
      <c r="H4" s="468"/>
      <c r="I4" s="470"/>
    </row>
    <row r="5" spans="2:9" s="246" customFormat="1" ht="15" customHeight="1" x14ac:dyDescent="0.3">
      <c r="B5" s="465"/>
      <c r="C5" s="468"/>
      <c r="D5" s="468"/>
      <c r="E5" s="468"/>
      <c r="F5" s="473"/>
      <c r="G5" s="468"/>
      <c r="H5" s="468"/>
      <c r="I5" s="470"/>
    </row>
    <row r="6" spans="2:9" s="246" customFormat="1" ht="18.75" x14ac:dyDescent="0.3">
      <c r="B6" s="465"/>
      <c r="C6" s="468"/>
      <c r="D6" s="468"/>
      <c r="E6" s="468"/>
      <c r="F6" s="474"/>
      <c r="G6" s="468"/>
      <c r="H6" s="468"/>
      <c r="I6" s="471"/>
    </row>
    <row r="7" spans="2:9" s="246" customFormat="1" ht="19.5" thickBot="1" x14ac:dyDescent="0.35">
      <c r="B7" s="466"/>
      <c r="C7" s="247" t="s">
        <v>210</v>
      </c>
      <c r="D7" s="247" t="s">
        <v>210</v>
      </c>
      <c r="E7" s="247" t="s">
        <v>210</v>
      </c>
      <c r="F7" s="247" t="s">
        <v>210</v>
      </c>
      <c r="G7" s="247" t="s">
        <v>210</v>
      </c>
      <c r="H7" s="247" t="s">
        <v>210</v>
      </c>
      <c r="I7" s="248" t="s">
        <v>210</v>
      </c>
    </row>
    <row r="8" spans="2:9" s="246" customFormat="1" ht="22.5" customHeight="1" x14ac:dyDescent="0.3">
      <c r="B8" s="249" t="s">
        <v>5</v>
      </c>
      <c r="C8" s="250" t="s">
        <v>252</v>
      </c>
      <c r="D8" s="250"/>
      <c r="E8" s="250"/>
      <c r="F8" s="250"/>
      <c r="G8" s="250"/>
      <c r="H8" s="250">
        <v>11</v>
      </c>
      <c r="I8" s="251">
        <v>52</v>
      </c>
    </row>
    <row r="9" spans="2:9" s="246" customFormat="1" ht="22.5" customHeight="1" x14ac:dyDescent="0.3">
      <c r="B9" s="252" t="s">
        <v>6</v>
      </c>
      <c r="C9" s="253" t="s">
        <v>253</v>
      </c>
      <c r="D9" s="253" t="s">
        <v>255</v>
      </c>
      <c r="E9" s="253" t="s">
        <v>256</v>
      </c>
      <c r="F9" s="253"/>
      <c r="G9" s="253"/>
      <c r="H9" s="253">
        <v>11</v>
      </c>
      <c r="I9" s="254">
        <v>52</v>
      </c>
    </row>
    <row r="10" spans="2:9" s="246" customFormat="1" ht="22.5" customHeight="1" x14ac:dyDescent="0.3">
      <c r="B10" s="252" t="s">
        <v>7</v>
      </c>
      <c r="C10" s="253" t="s">
        <v>254</v>
      </c>
      <c r="D10" s="253" t="s">
        <v>211</v>
      </c>
      <c r="E10" s="253" t="s">
        <v>254</v>
      </c>
      <c r="F10" s="253" t="s">
        <v>257</v>
      </c>
      <c r="G10" s="253">
        <v>2</v>
      </c>
      <c r="H10" s="253">
        <v>2</v>
      </c>
      <c r="I10" s="254">
        <v>43</v>
      </c>
    </row>
    <row r="11" spans="2:9" s="246" customFormat="1" ht="22.5" customHeight="1" thickBot="1" x14ac:dyDescent="0.35">
      <c r="B11" s="255" t="s">
        <v>8</v>
      </c>
      <c r="C11" s="256">
        <v>77</v>
      </c>
      <c r="D11" s="256">
        <v>5</v>
      </c>
      <c r="E11" s="256">
        <v>18</v>
      </c>
      <c r="F11" s="256">
        <v>21</v>
      </c>
      <c r="G11" s="256">
        <v>2</v>
      </c>
      <c r="H11" s="256">
        <v>24</v>
      </c>
      <c r="I11" s="257">
        <f>SUM(C11:H11)</f>
        <v>147</v>
      </c>
    </row>
  </sheetData>
  <mergeCells count="10">
    <mergeCell ref="B1:I1"/>
    <mergeCell ref="B3:B7"/>
    <mergeCell ref="C3:C6"/>
    <mergeCell ref="D3:D6"/>
    <mergeCell ref="E3:F3"/>
    <mergeCell ref="G3:G6"/>
    <mergeCell ref="H3:H6"/>
    <mergeCell ref="I3:I6"/>
    <mergeCell ref="E4:E6"/>
    <mergeCell ref="F4:F6"/>
  </mergeCells>
  <pageMargins left="0.7" right="0.7" top="0.75" bottom="0.75" header="0.3" footer="0.3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8"/>
  <sheetViews>
    <sheetView tabSelected="1" showWhiteSpace="0" view="pageLayout" topLeftCell="A29" zoomScale="64" zoomScaleNormal="70" zoomScalePageLayoutView="64" workbookViewId="0">
      <selection activeCell="C53" sqref="C53"/>
    </sheetView>
  </sheetViews>
  <sheetFormatPr defaultRowHeight="12.75" x14ac:dyDescent="0.25"/>
  <cols>
    <col min="1" max="1" width="4.28515625" style="220" customWidth="1"/>
    <col min="2" max="2" width="14.42578125" style="244" customWidth="1"/>
    <col min="3" max="3" width="43" style="220" customWidth="1"/>
    <col min="4" max="4" width="16" style="245" customWidth="1"/>
    <col min="5" max="5" width="7.5703125" style="245" customWidth="1"/>
    <col min="6" max="6" width="9.7109375" style="245" customWidth="1"/>
    <col min="7" max="18" width="10.140625" style="220" customWidth="1"/>
    <col min="19" max="19" width="9.5703125" style="221" customWidth="1"/>
    <col min="20" max="22" width="9.140625" style="220"/>
    <col min="23" max="23" width="6.85546875" style="220" customWidth="1"/>
    <col min="24" max="257" width="9.140625" style="220"/>
    <col min="258" max="258" width="7.42578125" style="220" customWidth="1"/>
    <col min="259" max="259" width="29" style="220" customWidth="1"/>
    <col min="260" max="260" width="12.140625" style="220" customWidth="1"/>
    <col min="261" max="265" width="6.7109375" style="220" customWidth="1"/>
    <col min="266" max="266" width="8.5703125" style="220" customWidth="1"/>
    <col min="267" max="274" width="8.42578125" style="220" customWidth="1"/>
    <col min="275" max="513" width="9.140625" style="220"/>
    <col min="514" max="514" width="7.42578125" style="220" customWidth="1"/>
    <col min="515" max="515" width="29" style="220" customWidth="1"/>
    <col min="516" max="516" width="12.140625" style="220" customWidth="1"/>
    <col min="517" max="521" width="6.7109375" style="220" customWidth="1"/>
    <col min="522" max="522" width="8.5703125" style="220" customWidth="1"/>
    <col min="523" max="530" width="8.42578125" style="220" customWidth="1"/>
    <col min="531" max="769" width="9.140625" style="220"/>
    <col min="770" max="770" width="7.42578125" style="220" customWidth="1"/>
    <col min="771" max="771" width="29" style="220" customWidth="1"/>
    <col min="772" max="772" width="12.140625" style="220" customWidth="1"/>
    <col min="773" max="777" width="6.7109375" style="220" customWidth="1"/>
    <col min="778" max="778" width="8.5703125" style="220" customWidth="1"/>
    <col min="779" max="786" width="8.42578125" style="220" customWidth="1"/>
    <col min="787" max="1025" width="9.140625" style="220"/>
    <col min="1026" max="1026" width="7.42578125" style="220" customWidth="1"/>
    <col min="1027" max="1027" width="29" style="220" customWidth="1"/>
    <col min="1028" max="1028" width="12.140625" style="220" customWidth="1"/>
    <col min="1029" max="1033" width="6.7109375" style="220" customWidth="1"/>
    <col min="1034" max="1034" width="8.5703125" style="220" customWidth="1"/>
    <col min="1035" max="1042" width="8.42578125" style="220" customWidth="1"/>
    <col min="1043" max="1281" width="9.140625" style="220"/>
    <col min="1282" max="1282" width="7.42578125" style="220" customWidth="1"/>
    <col min="1283" max="1283" width="29" style="220" customWidth="1"/>
    <col min="1284" max="1284" width="12.140625" style="220" customWidth="1"/>
    <col min="1285" max="1289" width="6.7109375" style="220" customWidth="1"/>
    <col min="1290" max="1290" width="8.5703125" style="220" customWidth="1"/>
    <col min="1291" max="1298" width="8.42578125" style="220" customWidth="1"/>
    <col min="1299" max="1537" width="9.140625" style="220"/>
    <col min="1538" max="1538" width="7.42578125" style="220" customWidth="1"/>
    <col min="1539" max="1539" width="29" style="220" customWidth="1"/>
    <col min="1540" max="1540" width="12.140625" style="220" customWidth="1"/>
    <col min="1541" max="1545" width="6.7109375" style="220" customWidth="1"/>
    <col min="1546" max="1546" width="8.5703125" style="220" customWidth="1"/>
    <col min="1547" max="1554" width="8.42578125" style="220" customWidth="1"/>
    <col min="1555" max="1793" width="9.140625" style="220"/>
    <col min="1794" max="1794" width="7.42578125" style="220" customWidth="1"/>
    <col min="1795" max="1795" width="29" style="220" customWidth="1"/>
    <col min="1796" max="1796" width="12.140625" style="220" customWidth="1"/>
    <col min="1797" max="1801" width="6.7109375" style="220" customWidth="1"/>
    <col min="1802" max="1802" width="8.5703125" style="220" customWidth="1"/>
    <col min="1803" max="1810" width="8.42578125" style="220" customWidth="1"/>
    <col min="1811" max="2049" width="9.140625" style="220"/>
    <col min="2050" max="2050" width="7.42578125" style="220" customWidth="1"/>
    <col min="2051" max="2051" width="29" style="220" customWidth="1"/>
    <col min="2052" max="2052" width="12.140625" style="220" customWidth="1"/>
    <col min="2053" max="2057" width="6.7109375" style="220" customWidth="1"/>
    <col min="2058" max="2058" width="8.5703125" style="220" customWidth="1"/>
    <col min="2059" max="2066" width="8.42578125" style="220" customWidth="1"/>
    <col min="2067" max="2305" width="9.140625" style="220"/>
    <col min="2306" max="2306" width="7.42578125" style="220" customWidth="1"/>
    <col min="2307" max="2307" width="29" style="220" customWidth="1"/>
    <col min="2308" max="2308" width="12.140625" style="220" customWidth="1"/>
    <col min="2309" max="2313" width="6.7109375" style="220" customWidth="1"/>
    <col min="2314" max="2314" width="8.5703125" style="220" customWidth="1"/>
    <col min="2315" max="2322" width="8.42578125" style="220" customWidth="1"/>
    <col min="2323" max="2561" width="9.140625" style="220"/>
    <col min="2562" max="2562" width="7.42578125" style="220" customWidth="1"/>
    <col min="2563" max="2563" width="29" style="220" customWidth="1"/>
    <col min="2564" max="2564" width="12.140625" style="220" customWidth="1"/>
    <col min="2565" max="2569" width="6.7109375" style="220" customWidth="1"/>
    <col min="2570" max="2570" width="8.5703125" style="220" customWidth="1"/>
    <col min="2571" max="2578" width="8.42578125" style="220" customWidth="1"/>
    <col min="2579" max="2817" width="9.140625" style="220"/>
    <col min="2818" max="2818" width="7.42578125" style="220" customWidth="1"/>
    <col min="2819" max="2819" width="29" style="220" customWidth="1"/>
    <col min="2820" max="2820" width="12.140625" style="220" customWidth="1"/>
    <col min="2821" max="2825" width="6.7109375" style="220" customWidth="1"/>
    <col min="2826" max="2826" width="8.5703125" style="220" customWidth="1"/>
    <col min="2827" max="2834" width="8.42578125" style="220" customWidth="1"/>
    <col min="2835" max="3073" width="9.140625" style="220"/>
    <col min="3074" max="3074" width="7.42578125" style="220" customWidth="1"/>
    <col min="3075" max="3075" width="29" style="220" customWidth="1"/>
    <col min="3076" max="3076" width="12.140625" style="220" customWidth="1"/>
    <col min="3077" max="3081" width="6.7109375" style="220" customWidth="1"/>
    <col min="3082" max="3082" width="8.5703125" style="220" customWidth="1"/>
    <col min="3083" max="3090" width="8.42578125" style="220" customWidth="1"/>
    <col min="3091" max="3329" width="9.140625" style="220"/>
    <col min="3330" max="3330" width="7.42578125" style="220" customWidth="1"/>
    <col min="3331" max="3331" width="29" style="220" customWidth="1"/>
    <col min="3332" max="3332" width="12.140625" style="220" customWidth="1"/>
    <col min="3333" max="3337" width="6.7109375" style="220" customWidth="1"/>
    <col min="3338" max="3338" width="8.5703125" style="220" customWidth="1"/>
    <col min="3339" max="3346" width="8.42578125" style="220" customWidth="1"/>
    <col min="3347" max="3585" width="9.140625" style="220"/>
    <col min="3586" max="3586" width="7.42578125" style="220" customWidth="1"/>
    <col min="3587" max="3587" width="29" style="220" customWidth="1"/>
    <col min="3588" max="3588" width="12.140625" style="220" customWidth="1"/>
    <col min="3589" max="3593" width="6.7109375" style="220" customWidth="1"/>
    <col min="3594" max="3594" width="8.5703125" style="220" customWidth="1"/>
    <col min="3595" max="3602" width="8.42578125" style="220" customWidth="1"/>
    <col min="3603" max="3841" width="9.140625" style="220"/>
    <col min="3842" max="3842" width="7.42578125" style="220" customWidth="1"/>
    <col min="3843" max="3843" width="29" style="220" customWidth="1"/>
    <col min="3844" max="3844" width="12.140625" style="220" customWidth="1"/>
    <col min="3845" max="3849" width="6.7109375" style="220" customWidth="1"/>
    <col min="3850" max="3850" width="8.5703125" style="220" customWidth="1"/>
    <col min="3851" max="3858" width="8.42578125" style="220" customWidth="1"/>
    <col min="3859" max="4097" width="9.140625" style="220"/>
    <col min="4098" max="4098" width="7.42578125" style="220" customWidth="1"/>
    <col min="4099" max="4099" width="29" style="220" customWidth="1"/>
    <col min="4100" max="4100" width="12.140625" style="220" customWidth="1"/>
    <col min="4101" max="4105" width="6.7109375" style="220" customWidth="1"/>
    <col min="4106" max="4106" width="8.5703125" style="220" customWidth="1"/>
    <col min="4107" max="4114" width="8.42578125" style="220" customWidth="1"/>
    <col min="4115" max="4353" width="9.140625" style="220"/>
    <col min="4354" max="4354" width="7.42578125" style="220" customWidth="1"/>
    <col min="4355" max="4355" width="29" style="220" customWidth="1"/>
    <col min="4356" max="4356" width="12.140625" style="220" customWidth="1"/>
    <col min="4357" max="4361" width="6.7109375" style="220" customWidth="1"/>
    <col min="4362" max="4362" width="8.5703125" style="220" customWidth="1"/>
    <col min="4363" max="4370" width="8.42578125" style="220" customWidth="1"/>
    <col min="4371" max="4609" width="9.140625" style="220"/>
    <col min="4610" max="4610" width="7.42578125" style="220" customWidth="1"/>
    <col min="4611" max="4611" width="29" style="220" customWidth="1"/>
    <col min="4612" max="4612" width="12.140625" style="220" customWidth="1"/>
    <col min="4613" max="4617" width="6.7109375" style="220" customWidth="1"/>
    <col min="4618" max="4618" width="8.5703125" style="220" customWidth="1"/>
    <col min="4619" max="4626" width="8.42578125" style="220" customWidth="1"/>
    <col min="4627" max="4865" width="9.140625" style="220"/>
    <col min="4866" max="4866" width="7.42578125" style="220" customWidth="1"/>
    <col min="4867" max="4867" width="29" style="220" customWidth="1"/>
    <col min="4868" max="4868" width="12.140625" style="220" customWidth="1"/>
    <col min="4869" max="4873" width="6.7109375" style="220" customWidth="1"/>
    <col min="4874" max="4874" width="8.5703125" style="220" customWidth="1"/>
    <col min="4875" max="4882" width="8.42578125" style="220" customWidth="1"/>
    <col min="4883" max="5121" width="9.140625" style="220"/>
    <col min="5122" max="5122" width="7.42578125" style="220" customWidth="1"/>
    <col min="5123" max="5123" width="29" style="220" customWidth="1"/>
    <col min="5124" max="5124" width="12.140625" style="220" customWidth="1"/>
    <col min="5125" max="5129" width="6.7109375" style="220" customWidth="1"/>
    <col min="5130" max="5130" width="8.5703125" style="220" customWidth="1"/>
    <col min="5131" max="5138" width="8.42578125" style="220" customWidth="1"/>
    <col min="5139" max="5377" width="9.140625" style="220"/>
    <col min="5378" max="5378" width="7.42578125" style="220" customWidth="1"/>
    <col min="5379" max="5379" width="29" style="220" customWidth="1"/>
    <col min="5380" max="5380" width="12.140625" style="220" customWidth="1"/>
    <col min="5381" max="5385" width="6.7109375" style="220" customWidth="1"/>
    <col min="5386" max="5386" width="8.5703125" style="220" customWidth="1"/>
    <col min="5387" max="5394" width="8.42578125" style="220" customWidth="1"/>
    <col min="5395" max="5633" width="9.140625" style="220"/>
    <col min="5634" max="5634" width="7.42578125" style="220" customWidth="1"/>
    <col min="5635" max="5635" width="29" style="220" customWidth="1"/>
    <col min="5636" max="5636" width="12.140625" style="220" customWidth="1"/>
    <col min="5637" max="5641" width="6.7109375" style="220" customWidth="1"/>
    <col min="5642" max="5642" width="8.5703125" style="220" customWidth="1"/>
    <col min="5643" max="5650" width="8.42578125" style="220" customWidth="1"/>
    <col min="5651" max="5889" width="9.140625" style="220"/>
    <col min="5890" max="5890" width="7.42578125" style="220" customWidth="1"/>
    <col min="5891" max="5891" width="29" style="220" customWidth="1"/>
    <col min="5892" max="5892" width="12.140625" style="220" customWidth="1"/>
    <col min="5893" max="5897" width="6.7109375" style="220" customWidth="1"/>
    <col min="5898" max="5898" width="8.5703125" style="220" customWidth="1"/>
    <col min="5899" max="5906" width="8.42578125" style="220" customWidth="1"/>
    <col min="5907" max="6145" width="9.140625" style="220"/>
    <col min="6146" max="6146" width="7.42578125" style="220" customWidth="1"/>
    <col min="6147" max="6147" width="29" style="220" customWidth="1"/>
    <col min="6148" max="6148" width="12.140625" style="220" customWidth="1"/>
    <col min="6149" max="6153" width="6.7109375" style="220" customWidth="1"/>
    <col min="6154" max="6154" width="8.5703125" style="220" customWidth="1"/>
    <col min="6155" max="6162" width="8.42578125" style="220" customWidth="1"/>
    <col min="6163" max="6401" width="9.140625" style="220"/>
    <col min="6402" max="6402" width="7.42578125" style="220" customWidth="1"/>
    <col min="6403" max="6403" width="29" style="220" customWidth="1"/>
    <col min="6404" max="6404" width="12.140625" style="220" customWidth="1"/>
    <col min="6405" max="6409" width="6.7109375" style="220" customWidth="1"/>
    <col min="6410" max="6410" width="8.5703125" style="220" customWidth="1"/>
    <col min="6411" max="6418" width="8.42578125" style="220" customWidth="1"/>
    <col min="6419" max="6657" width="9.140625" style="220"/>
    <col min="6658" max="6658" width="7.42578125" style="220" customWidth="1"/>
    <col min="6659" max="6659" width="29" style="220" customWidth="1"/>
    <col min="6660" max="6660" width="12.140625" style="220" customWidth="1"/>
    <col min="6661" max="6665" width="6.7109375" style="220" customWidth="1"/>
    <col min="6666" max="6666" width="8.5703125" style="220" customWidth="1"/>
    <col min="6667" max="6674" width="8.42578125" style="220" customWidth="1"/>
    <col min="6675" max="6913" width="9.140625" style="220"/>
    <col min="6914" max="6914" width="7.42578125" style="220" customWidth="1"/>
    <col min="6915" max="6915" width="29" style="220" customWidth="1"/>
    <col min="6916" max="6916" width="12.140625" style="220" customWidth="1"/>
    <col min="6917" max="6921" width="6.7109375" style="220" customWidth="1"/>
    <col min="6922" max="6922" width="8.5703125" style="220" customWidth="1"/>
    <col min="6923" max="6930" width="8.42578125" style="220" customWidth="1"/>
    <col min="6931" max="7169" width="9.140625" style="220"/>
    <col min="7170" max="7170" width="7.42578125" style="220" customWidth="1"/>
    <col min="7171" max="7171" width="29" style="220" customWidth="1"/>
    <col min="7172" max="7172" width="12.140625" style="220" customWidth="1"/>
    <col min="7173" max="7177" width="6.7109375" style="220" customWidth="1"/>
    <col min="7178" max="7178" width="8.5703125" style="220" customWidth="1"/>
    <col min="7179" max="7186" width="8.42578125" style="220" customWidth="1"/>
    <col min="7187" max="7425" width="9.140625" style="220"/>
    <col min="7426" max="7426" width="7.42578125" style="220" customWidth="1"/>
    <col min="7427" max="7427" width="29" style="220" customWidth="1"/>
    <col min="7428" max="7428" width="12.140625" style="220" customWidth="1"/>
    <col min="7429" max="7433" width="6.7109375" style="220" customWidth="1"/>
    <col min="7434" max="7434" width="8.5703125" style="220" customWidth="1"/>
    <col min="7435" max="7442" width="8.42578125" style="220" customWidth="1"/>
    <col min="7443" max="7681" width="9.140625" style="220"/>
    <col min="7682" max="7682" width="7.42578125" style="220" customWidth="1"/>
    <col min="7683" max="7683" width="29" style="220" customWidth="1"/>
    <col min="7684" max="7684" width="12.140625" style="220" customWidth="1"/>
    <col min="7685" max="7689" width="6.7109375" style="220" customWidth="1"/>
    <col min="7690" max="7690" width="8.5703125" style="220" customWidth="1"/>
    <col min="7691" max="7698" width="8.42578125" style="220" customWidth="1"/>
    <col min="7699" max="7937" width="9.140625" style="220"/>
    <col min="7938" max="7938" width="7.42578125" style="220" customWidth="1"/>
    <col min="7939" max="7939" width="29" style="220" customWidth="1"/>
    <col min="7940" max="7940" width="12.140625" style="220" customWidth="1"/>
    <col min="7941" max="7945" width="6.7109375" style="220" customWidth="1"/>
    <col min="7946" max="7946" width="8.5703125" style="220" customWidth="1"/>
    <col min="7947" max="7954" width="8.42578125" style="220" customWidth="1"/>
    <col min="7955" max="8193" width="9.140625" style="220"/>
    <col min="8194" max="8194" width="7.42578125" style="220" customWidth="1"/>
    <col min="8195" max="8195" width="29" style="220" customWidth="1"/>
    <col min="8196" max="8196" width="12.140625" style="220" customWidth="1"/>
    <col min="8197" max="8201" width="6.7109375" style="220" customWidth="1"/>
    <col min="8202" max="8202" width="8.5703125" style="220" customWidth="1"/>
    <col min="8203" max="8210" width="8.42578125" style="220" customWidth="1"/>
    <col min="8211" max="8449" width="9.140625" style="220"/>
    <col min="8450" max="8450" width="7.42578125" style="220" customWidth="1"/>
    <col min="8451" max="8451" width="29" style="220" customWidth="1"/>
    <col min="8452" max="8452" width="12.140625" style="220" customWidth="1"/>
    <col min="8453" max="8457" width="6.7109375" style="220" customWidth="1"/>
    <col min="8458" max="8458" width="8.5703125" style="220" customWidth="1"/>
    <col min="8459" max="8466" width="8.42578125" style="220" customWidth="1"/>
    <col min="8467" max="8705" width="9.140625" style="220"/>
    <col min="8706" max="8706" width="7.42578125" style="220" customWidth="1"/>
    <col min="8707" max="8707" width="29" style="220" customWidth="1"/>
    <col min="8708" max="8708" width="12.140625" style="220" customWidth="1"/>
    <col min="8709" max="8713" width="6.7109375" style="220" customWidth="1"/>
    <col min="8714" max="8714" width="8.5703125" style="220" customWidth="1"/>
    <col min="8715" max="8722" width="8.42578125" style="220" customWidth="1"/>
    <col min="8723" max="8961" width="9.140625" style="220"/>
    <col min="8962" max="8962" width="7.42578125" style="220" customWidth="1"/>
    <col min="8963" max="8963" width="29" style="220" customWidth="1"/>
    <col min="8964" max="8964" width="12.140625" style="220" customWidth="1"/>
    <col min="8965" max="8969" width="6.7109375" style="220" customWidth="1"/>
    <col min="8970" max="8970" width="8.5703125" style="220" customWidth="1"/>
    <col min="8971" max="8978" width="8.42578125" style="220" customWidth="1"/>
    <col min="8979" max="9217" width="9.140625" style="220"/>
    <col min="9218" max="9218" width="7.42578125" style="220" customWidth="1"/>
    <col min="9219" max="9219" width="29" style="220" customWidth="1"/>
    <col min="9220" max="9220" width="12.140625" style="220" customWidth="1"/>
    <col min="9221" max="9225" width="6.7109375" style="220" customWidth="1"/>
    <col min="9226" max="9226" width="8.5703125" style="220" customWidth="1"/>
    <col min="9227" max="9234" width="8.42578125" style="220" customWidth="1"/>
    <col min="9235" max="9473" width="9.140625" style="220"/>
    <col min="9474" max="9474" width="7.42578125" style="220" customWidth="1"/>
    <col min="9475" max="9475" width="29" style="220" customWidth="1"/>
    <col min="9476" max="9476" width="12.140625" style="220" customWidth="1"/>
    <col min="9477" max="9481" width="6.7109375" style="220" customWidth="1"/>
    <col min="9482" max="9482" width="8.5703125" style="220" customWidth="1"/>
    <col min="9483" max="9490" width="8.42578125" style="220" customWidth="1"/>
    <col min="9491" max="9729" width="9.140625" style="220"/>
    <col min="9730" max="9730" width="7.42578125" style="220" customWidth="1"/>
    <col min="9731" max="9731" width="29" style="220" customWidth="1"/>
    <col min="9732" max="9732" width="12.140625" style="220" customWidth="1"/>
    <col min="9733" max="9737" width="6.7109375" style="220" customWidth="1"/>
    <col min="9738" max="9738" width="8.5703125" style="220" customWidth="1"/>
    <col min="9739" max="9746" width="8.42578125" style="220" customWidth="1"/>
    <col min="9747" max="9985" width="9.140625" style="220"/>
    <col min="9986" max="9986" width="7.42578125" style="220" customWidth="1"/>
    <col min="9987" max="9987" width="29" style="220" customWidth="1"/>
    <col min="9988" max="9988" width="12.140625" style="220" customWidth="1"/>
    <col min="9989" max="9993" width="6.7109375" style="220" customWidth="1"/>
    <col min="9994" max="9994" width="8.5703125" style="220" customWidth="1"/>
    <col min="9995" max="10002" width="8.42578125" style="220" customWidth="1"/>
    <col min="10003" max="10241" width="9.140625" style="220"/>
    <col min="10242" max="10242" width="7.42578125" style="220" customWidth="1"/>
    <col min="10243" max="10243" width="29" style="220" customWidth="1"/>
    <col min="10244" max="10244" width="12.140625" style="220" customWidth="1"/>
    <col min="10245" max="10249" width="6.7109375" style="220" customWidth="1"/>
    <col min="10250" max="10250" width="8.5703125" style="220" customWidth="1"/>
    <col min="10251" max="10258" width="8.42578125" style="220" customWidth="1"/>
    <col min="10259" max="10497" width="9.140625" style="220"/>
    <col min="10498" max="10498" width="7.42578125" style="220" customWidth="1"/>
    <col min="10499" max="10499" width="29" style="220" customWidth="1"/>
    <col min="10500" max="10500" width="12.140625" style="220" customWidth="1"/>
    <col min="10501" max="10505" width="6.7109375" style="220" customWidth="1"/>
    <col min="10506" max="10506" width="8.5703125" style="220" customWidth="1"/>
    <col min="10507" max="10514" width="8.42578125" style="220" customWidth="1"/>
    <col min="10515" max="10753" width="9.140625" style="220"/>
    <col min="10754" max="10754" width="7.42578125" style="220" customWidth="1"/>
    <col min="10755" max="10755" width="29" style="220" customWidth="1"/>
    <col min="10756" max="10756" width="12.140625" style="220" customWidth="1"/>
    <col min="10757" max="10761" width="6.7109375" style="220" customWidth="1"/>
    <col min="10762" max="10762" width="8.5703125" style="220" customWidth="1"/>
    <col min="10763" max="10770" width="8.42578125" style="220" customWidth="1"/>
    <col min="10771" max="11009" width="9.140625" style="220"/>
    <col min="11010" max="11010" width="7.42578125" style="220" customWidth="1"/>
    <col min="11011" max="11011" width="29" style="220" customWidth="1"/>
    <col min="11012" max="11012" width="12.140625" style="220" customWidth="1"/>
    <col min="11013" max="11017" width="6.7109375" style="220" customWidth="1"/>
    <col min="11018" max="11018" width="8.5703125" style="220" customWidth="1"/>
    <col min="11019" max="11026" width="8.42578125" style="220" customWidth="1"/>
    <col min="11027" max="11265" width="9.140625" style="220"/>
    <col min="11266" max="11266" width="7.42578125" style="220" customWidth="1"/>
    <col min="11267" max="11267" width="29" style="220" customWidth="1"/>
    <col min="11268" max="11268" width="12.140625" style="220" customWidth="1"/>
    <col min="11269" max="11273" width="6.7109375" style="220" customWidth="1"/>
    <col min="11274" max="11274" width="8.5703125" style="220" customWidth="1"/>
    <col min="11275" max="11282" width="8.42578125" style="220" customWidth="1"/>
    <col min="11283" max="11521" width="9.140625" style="220"/>
    <col min="11522" max="11522" width="7.42578125" style="220" customWidth="1"/>
    <col min="11523" max="11523" width="29" style="220" customWidth="1"/>
    <col min="11524" max="11524" width="12.140625" style="220" customWidth="1"/>
    <col min="11525" max="11529" width="6.7109375" style="220" customWidth="1"/>
    <col min="11530" max="11530" width="8.5703125" style="220" customWidth="1"/>
    <col min="11531" max="11538" width="8.42578125" style="220" customWidth="1"/>
    <col min="11539" max="11777" width="9.140625" style="220"/>
    <col min="11778" max="11778" width="7.42578125" style="220" customWidth="1"/>
    <col min="11779" max="11779" width="29" style="220" customWidth="1"/>
    <col min="11780" max="11780" width="12.140625" style="220" customWidth="1"/>
    <col min="11781" max="11785" width="6.7109375" style="220" customWidth="1"/>
    <col min="11786" max="11786" width="8.5703125" style="220" customWidth="1"/>
    <col min="11787" max="11794" width="8.42578125" style="220" customWidth="1"/>
    <col min="11795" max="12033" width="9.140625" style="220"/>
    <col min="12034" max="12034" width="7.42578125" style="220" customWidth="1"/>
    <col min="12035" max="12035" width="29" style="220" customWidth="1"/>
    <col min="12036" max="12036" width="12.140625" style="220" customWidth="1"/>
    <col min="12037" max="12041" width="6.7109375" style="220" customWidth="1"/>
    <col min="12042" max="12042" width="8.5703125" style="220" customWidth="1"/>
    <col min="12043" max="12050" width="8.42578125" style="220" customWidth="1"/>
    <col min="12051" max="12289" width="9.140625" style="220"/>
    <col min="12290" max="12290" width="7.42578125" style="220" customWidth="1"/>
    <col min="12291" max="12291" width="29" style="220" customWidth="1"/>
    <col min="12292" max="12292" width="12.140625" style="220" customWidth="1"/>
    <col min="12293" max="12297" width="6.7109375" style="220" customWidth="1"/>
    <col min="12298" max="12298" width="8.5703125" style="220" customWidth="1"/>
    <col min="12299" max="12306" width="8.42578125" style="220" customWidth="1"/>
    <col min="12307" max="12545" width="9.140625" style="220"/>
    <col min="12546" max="12546" width="7.42578125" style="220" customWidth="1"/>
    <col min="12547" max="12547" width="29" style="220" customWidth="1"/>
    <col min="12548" max="12548" width="12.140625" style="220" customWidth="1"/>
    <col min="12549" max="12553" width="6.7109375" style="220" customWidth="1"/>
    <col min="12554" max="12554" width="8.5703125" style="220" customWidth="1"/>
    <col min="12555" max="12562" width="8.42578125" style="220" customWidth="1"/>
    <col min="12563" max="12801" width="9.140625" style="220"/>
    <col min="12802" max="12802" width="7.42578125" style="220" customWidth="1"/>
    <col min="12803" max="12803" width="29" style="220" customWidth="1"/>
    <col min="12804" max="12804" width="12.140625" style="220" customWidth="1"/>
    <col min="12805" max="12809" width="6.7109375" style="220" customWidth="1"/>
    <col min="12810" max="12810" width="8.5703125" style="220" customWidth="1"/>
    <col min="12811" max="12818" width="8.42578125" style="220" customWidth="1"/>
    <col min="12819" max="13057" width="9.140625" style="220"/>
    <col min="13058" max="13058" width="7.42578125" style="220" customWidth="1"/>
    <col min="13059" max="13059" width="29" style="220" customWidth="1"/>
    <col min="13060" max="13060" width="12.140625" style="220" customWidth="1"/>
    <col min="13061" max="13065" width="6.7109375" style="220" customWidth="1"/>
    <col min="13066" max="13066" width="8.5703125" style="220" customWidth="1"/>
    <col min="13067" max="13074" width="8.42578125" style="220" customWidth="1"/>
    <col min="13075" max="13313" width="9.140625" style="220"/>
    <col min="13314" max="13314" width="7.42578125" style="220" customWidth="1"/>
    <col min="13315" max="13315" width="29" style="220" customWidth="1"/>
    <col min="13316" max="13316" width="12.140625" style="220" customWidth="1"/>
    <col min="13317" max="13321" width="6.7109375" style="220" customWidth="1"/>
    <col min="13322" max="13322" width="8.5703125" style="220" customWidth="1"/>
    <col min="13323" max="13330" width="8.42578125" style="220" customWidth="1"/>
    <col min="13331" max="13569" width="9.140625" style="220"/>
    <col min="13570" max="13570" width="7.42578125" style="220" customWidth="1"/>
    <col min="13571" max="13571" width="29" style="220" customWidth="1"/>
    <col min="13572" max="13572" width="12.140625" style="220" customWidth="1"/>
    <col min="13573" max="13577" width="6.7109375" style="220" customWidth="1"/>
    <col min="13578" max="13578" width="8.5703125" style="220" customWidth="1"/>
    <col min="13579" max="13586" width="8.42578125" style="220" customWidth="1"/>
    <col min="13587" max="13825" width="9.140625" style="220"/>
    <col min="13826" max="13826" width="7.42578125" style="220" customWidth="1"/>
    <col min="13827" max="13827" width="29" style="220" customWidth="1"/>
    <col min="13828" max="13828" width="12.140625" style="220" customWidth="1"/>
    <col min="13829" max="13833" width="6.7109375" style="220" customWidth="1"/>
    <col min="13834" max="13834" width="8.5703125" style="220" customWidth="1"/>
    <col min="13835" max="13842" width="8.42578125" style="220" customWidth="1"/>
    <col min="13843" max="14081" width="9.140625" style="220"/>
    <col min="14082" max="14082" width="7.42578125" style="220" customWidth="1"/>
    <col min="14083" max="14083" width="29" style="220" customWidth="1"/>
    <col min="14084" max="14084" width="12.140625" style="220" customWidth="1"/>
    <col min="14085" max="14089" width="6.7109375" style="220" customWidth="1"/>
    <col min="14090" max="14090" width="8.5703125" style="220" customWidth="1"/>
    <col min="14091" max="14098" width="8.42578125" style="220" customWidth="1"/>
    <col min="14099" max="14337" width="9.140625" style="220"/>
    <col min="14338" max="14338" width="7.42578125" style="220" customWidth="1"/>
    <col min="14339" max="14339" width="29" style="220" customWidth="1"/>
    <col min="14340" max="14340" width="12.140625" style="220" customWidth="1"/>
    <col min="14341" max="14345" width="6.7109375" style="220" customWidth="1"/>
    <col min="14346" max="14346" width="8.5703125" style="220" customWidth="1"/>
    <col min="14347" max="14354" width="8.42578125" style="220" customWidth="1"/>
    <col min="14355" max="14593" width="9.140625" style="220"/>
    <col min="14594" max="14594" width="7.42578125" style="220" customWidth="1"/>
    <col min="14595" max="14595" width="29" style="220" customWidth="1"/>
    <col min="14596" max="14596" width="12.140625" style="220" customWidth="1"/>
    <col min="14597" max="14601" width="6.7109375" style="220" customWidth="1"/>
    <col min="14602" max="14602" width="8.5703125" style="220" customWidth="1"/>
    <col min="14603" max="14610" width="8.42578125" style="220" customWidth="1"/>
    <col min="14611" max="14849" width="9.140625" style="220"/>
    <col min="14850" max="14850" width="7.42578125" style="220" customWidth="1"/>
    <col min="14851" max="14851" width="29" style="220" customWidth="1"/>
    <col min="14852" max="14852" width="12.140625" style="220" customWidth="1"/>
    <col min="14853" max="14857" width="6.7109375" style="220" customWidth="1"/>
    <col min="14858" max="14858" width="8.5703125" style="220" customWidth="1"/>
    <col min="14859" max="14866" width="8.42578125" style="220" customWidth="1"/>
    <col min="14867" max="15105" width="9.140625" style="220"/>
    <col min="15106" max="15106" width="7.42578125" style="220" customWidth="1"/>
    <col min="15107" max="15107" width="29" style="220" customWidth="1"/>
    <col min="15108" max="15108" width="12.140625" style="220" customWidth="1"/>
    <col min="15109" max="15113" width="6.7109375" style="220" customWidth="1"/>
    <col min="15114" max="15114" width="8.5703125" style="220" customWidth="1"/>
    <col min="15115" max="15122" width="8.42578125" style="220" customWidth="1"/>
    <col min="15123" max="15361" width="9.140625" style="220"/>
    <col min="15362" max="15362" width="7.42578125" style="220" customWidth="1"/>
    <col min="15363" max="15363" width="29" style="220" customWidth="1"/>
    <col min="15364" max="15364" width="12.140625" style="220" customWidth="1"/>
    <col min="15365" max="15369" width="6.7109375" style="220" customWidth="1"/>
    <col min="15370" max="15370" width="8.5703125" style="220" customWidth="1"/>
    <col min="15371" max="15378" width="8.42578125" style="220" customWidth="1"/>
    <col min="15379" max="15617" width="9.140625" style="220"/>
    <col min="15618" max="15618" width="7.42578125" style="220" customWidth="1"/>
    <col min="15619" max="15619" width="29" style="220" customWidth="1"/>
    <col min="15620" max="15620" width="12.140625" style="220" customWidth="1"/>
    <col min="15621" max="15625" width="6.7109375" style="220" customWidth="1"/>
    <col min="15626" max="15626" width="8.5703125" style="220" customWidth="1"/>
    <col min="15627" max="15634" width="8.42578125" style="220" customWidth="1"/>
    <col min="15635" max="15873" width="9.140625" style="220"/>
    <col min="15874" max="15874" width="7.42578125" style="220" customWidth="1"/>
    <col min="15875" max="15875" width="29" style="220" customWidth="1"/>
    <col min="15876" max="15876" width="12.140625" style="220" customWidth="1"/>
    <col min="15877" max="15881" width="6.7109375" style="220" customWidth="1"/>
    <col min="15882" max="15882" width="8.5703125" style="220" customWidth="1"/>
    <col min="15883" max="15890" width="8.42578125" style="220" customWidth="1"/>
    <col min="15891" max="16129" width="9.140625" style="220"/>
    <col min="16130" max="16130" width="7.42578125" style="220" customWidth="1"/>
    <col min="16131" max="16131" width="29" style="220" customWidth="1"/>
    <col min="16132" max="16132" width="12.140625" style="220" customWidth="1"/>
    <col min="16133" max="16137" width="6.7109375" style="220" customWidth="1"/>
    <col min="16138" max="16138" width="8.5703125" style="220" customWidth="1"/>
    <col min="16139" max="16146" width="8.42578125" style="220" customWidth="1"/>
    <col min="16147" max="16384" width="9.140625" style="220"/>
  </cols>
  <sheetData>
    <row r="1" spans="2:19" ht="16.5" thickBot="1" x14ac:dyDescent="0.3">
      <c r="B1" s="477" t="s">
        <v>275</v>
      </c>
      <c r="C1" s="477"/>
      <c r="D1" s="477"/>
      <c r="E1" s="477"/>
      <c r="F1" s="477"/>
      <c r="G1" s="477"/>
      <c r="H1" s="477"/>
      <c r="I1" s="477"/>
      <c r="J1" s="477"/>
      <c r="K1" s="477"/>
      <c r="L1" s="478"/>
      <c r="M1" s="478"/>
      <c r="N1" s="478"/>
      <c r="O1" s="478"/>
      <c r="P1" s="478"/>
      <c r="Q1" s="478"/>
      <c r="R1" s="478"/>
    </row>
    <row r="2" spans="2:19" ht="102.75" customHeight="1" x14ac:dyDescent="0.25">
      <c r="B2" s="529" t="s">
        <v>0</v>
      </c>
      <c r="C2" s="532" t="s">
        <v>1</v>
      </c>
      <c r="D2" s="526" t="s">
        <v>2</v>
      </c>
      <c r="E2" s="526" t="s">
        <v>8</v>
      </c>
      <c r="F2" s="526" t="s">
        <v>330</v>
      </c>
      <c r="G2" s="497" t="s">
        <v>329</v>
      </c>
      <c r="H2" s="498"/>
      <c r="I2" s="498"/>
      <c r="J2" s="498"/>
      <c r="K2" s="499"/>
      <c r="L2" s="268"/>
      <c r="M2" s="268"/>
      <c r="N2" s="268"/>
      <c r="O2" s="481" t="s">
        <v>3</v>
      </c>
      <c r="P2" s="491"/>
      <c r="Q2" s="491"/>
      <c r="R2" s="491"/>
    </row>
    <row r="3" spans="2:19" ht="21" customHeight="1" x14ac:dyDescent="0.25">
      <c r="B3" s="530"/>
      <c r="C3" s="533"/>
      <c r="D3" s="527"/>
      <c r="E3" s="527"/>
      <c r="F3" s="527"/>
      <c r="G3" s="479" t="s">
        <v>331</v>
      </c>
      <c r="H3" s="480"/>
      <c r="I3" s="480"/>
      <c r="J3" s="480"/>
      <c r="K3" s="480"/>
      <c r="L3" s="480"/>
      <c r="M3" s="480"/>
      <c r="N3" s="481"/>
      <c r="O3" s="536" t="s">
        <v>5</v>
      </c>
      <c r="P3" s="537"/>
      <c r="Q3" s="536" t="s">
        <v>6</v>
      </c>
      <c r="R3" s="537"/>
    </row>
    <row r="4" spans="2:19" ht="30" customHeight="1" x14ac:dyDescent="0.25">
      <c r="B4" s="530"/>
      <c r="C4" s="533"/>
      <c r="D4" s="527"/>
      <c r="E4" s="527"/>
      <c r="F4" s="527"/>
      <c r="G4" s="492" t="s">
        <v>332</v>
      </c>
      <c r="H4" s="482" t="s">
        <v>333</v>
      </c>
      <c r="I4" s="491" t="s">
        <v>4</v>
      </c>
      <c r="J4" s="491"/>
      <c r="K4" s="496"/>
      <c r="L4" s="482" t="s">
        <v>337</v>
      </c>
      <c r="M4" s="485" t="s">
        <v>338</v>
      </c>
      <c r="N4" s="486"/>
      <c r="O4" s="538"/>
      <c r="P4" s="539"/>
      <c r="Q4" s="538"/>
      <c r="R4" s="539"/>
      <c r="S4" s="82"/>
    </row>
    <row r="5" spans="2:19" ht="15.75" x14ac:dyDescent="0.25">
      <c r="B5" s="530"/>
      <c r="C5" s="533"/>
      <c r="D5" s="527"/>
      <c r="E5" s="527"/>
      <c r="F5" s="527"/>
      <c r="G5" s="493"/>
      <c r="H5" s="483"/>
      <c r="I5" s="482" t="s">
        <v>334</v>
      </c>
      <c r="J5" s="496" t="s">
        <v>9</v>
      </c>
      <c r="K5" s="480"/>
      <c r="L5" s="483"/>
      <c r="M5" s="487"/>
      <c r="N5" s="488"/>
      <c r="O5" s="540"/>
      <c r="P5" s="541"/>
      <c r="Q5" s="540"/>
      <c r="R5" s="541"/>
    </row>
    <row r="6" spans="2:19" ht="15.75" x14ac:dyDescent="0.25">
      <c r="B6" s="530"/>
      <c r="C6" s="533"/>
      <c r="D6" s="527"/>
      <c r="E6" s="527"/>
      <c r="F6" s="527"/>
      <c r="G6" s="493"/>
      <c r="H6" s="483"/>
      <c r="I6" s="483"/>
      <c r="J6" s="482" t="s">
        <v>335</v>
      </c>
      <c r="K6" s="500" t="s">
        <v>336</v>
      </c>
      <c r="L6" s="483"/>
      <c r="M6" s="489"/>
      <c r="N6" s="490"/>
      <c r="O6" s="287" t="s">
        <v>10</v>
      </c>
      <c r="P6" s="268" t="s">
        <v>11</v>
      </c>
      <c r="Q6" s="268" t="s">
        <v>12</v>
      </c>
      <c r="R6" s="268" t="s">
        <v>13</v>
      </c>
    </row>
    <row r="7" spans="2:19" ht="129.75" customHeight="1" thickBot="1" x14ac:dyDescent="0.3">
      <c r="B7" s="531"/>
      <c r="C7" s="534"/>
      <c r="D7" s="528"/>
      <c r="E7" s="528"/>
      <c r="F7" s="528"/>
      <c r="G7" s="494"/>
      <c r="H7" s="495"/>
      <c r="I7" s="495"/>
      <c r="J7" s="495"/>
      <c r="K7" s="501"/>
      <c r="L7" s="484"/>
      <c r="M7" s="293" t="s">
        <v>335</v>
      </c>
      <c r="N7" s="293" t="s">
        <v>339</v>
      </c>
      <c r="O7" s="288" t="s">
        <v>260</v>
      </c>
      <c r="P7" s="275" t="s">
        <v>262</v>
      </c>
      <c r="Q7" s="275" t="s">
        <v>266</v>
      </c>
      <c r="R7" s="275" t="s">
        <v>267</v>
      </c>
    </row>
    <row r="8" spans="2:19" s="223" customFormat="1" ht="38.25" thickBot="1" x14ac:dyDescent="0.3">
      <c r="B8" s="162" t="s">
        <v>16</v>
      </c>
      <c r="C8" s="163" t="s">
        <v>276</v>
      </c>
      <c r="D8" s="303" t="s">
        <v>308</v>
      </c>
      <c r="E8" s="304">
        <f>E9+E20+E24</f>
        <v>1476</v>
      </c>
      <c r="F8" s="304">
        <v>0</v>
      </c>
      <c r="G8" s="330">
        <f>G9+G20+G24</f>
        <v>1444</v>
      </c>
      <c r="H8" s="166">
        <f>H9+H20+H24</f>
        <v>335</v>
      </c>
      <c r="I8" s="166">
        <f>I9+I20+I24</f>
        <v>960</v>
      </c>
      <c r="J8" s="166">
        <f>J9+J20+J24</f>
        <v>55</v>
      </c>
      <c r="K8" s="169">
        <f>K9+K20+K24</f>
        <v>30</v>
      </c>
      <c r="L8" s="276"/>
      <c r="M8" s="276">
        <f>M9+M20+M24</f>
        <v>34</v>
      </c>
      <c r="N8" s="276">
        <f>N9+N20+N24</f>
        <v>30</v>
      </c>
      <c r="O8" s="289">
        <f>O9+O20+O24</f>
        <v>612</v>
      </c>
      <c r="P8" s="276">
        <f>SUM(P9,P20,P24,)</f>
        <v>832</v>
      </c>
      <c r="Q8" s="276">
        <f>SUM(Q9,Q20,Q24,)</f>
        <v>0</v>
      </c>
      <c r="R8" s="276">
        <f>SUM(R9,R20,R24,)</f>
        <v>0</v>
      </c>
      <c r="S8" s="222"/>
    </row>
    <row r="9" spans="2:19" s="225" customFormat="1" ht="37.5" x14ac:dyDescent="0.25">
      <c r="B9" s="144" t="s">
        <v>277</v>
      </c>
      <c r="C9" s="145" t="s">
        <v>278</v>
      </c>
      <c r="D9" s="305"/>
      <c r="E9" s="331">
        <f>E10+E11+E12+E13+E14+E15+E16+E17+E18+E19</f>
        <v>820</v>
      </c>
      <c r="F9" s="332" t="s">
        <v>357</v>
      </c>
      <c r="G9" s="333">
        <f>G10+G11+G12+G13+G14+G15+G16+G17+G18+G19</f>
        <v>820</v>
      </c>
      <c r="H9" s="334">
        <f>H10+H11+H12+H13+H14+H15+H16+H17+H18+H19</f>
        <v>129</v>
      </c>
      <c r="I9" s="334">
        <f>I10+I11+I12+I13+I14+I15+I16+I17+I18+I19</f>
        <v>615</v>
      </c>
      <c r="J9" s="334">
        <f>J10+J11+J12+J13+J14+J15+J16+J17+J18+J19</f>
        <v>40</v>
      </c>
      <c r="K9" s="335">
        <f>K10+K11+K12+K13+K14+K15+K16+K17+K18+K19</f>
        <v>10</v>
      </c>
      <c r="L9" s="336"/>
      <c r="M9" s="337">
        <f>M10+M11+M12+M13+M14+M15+M16+M17+M18+M19</f>
        <v>14</v>
      </c>
      <c r="N9" s="336">
        <f>N10+N11+N12+N13+N14+N15+N16+N17+N18+N19</f>
        <v>12</v>
      </c>
      <c r="O9" s="351">
        <f>O10+O11+O12+O13+O14+O15+O16+O17+O18+O19</f>
        <v>340</v>
      </c>
      <c r="P9" s="336">
        <f>P10+P11+P12+P13+P14+P15+P16+P17+P18+P19</f>
        <v>476</v>
      </c>
      <c r="Q9" s="336">
        <f>SUM(Q10:Q17)</f>
        <v>0</v>
      </c>
      <c r="R9" s="336">
        <f>SUM(R10:R17)</f>
        <v>0</v>
      </c>
      <c r="S9" s="224"/>
    </row>
    <row r="10" spans="2:19" s="227" customFormat="1" ht="18.75" x14ac:dyDescent="0.25">
      <c r="B10" s="10" t="s">
        <v>102</v>
      </c>
      <c r="C10" s="11" t="s">
        <v>19</v>
      </c>
      <c r="D10" s="307" t="s">
        <v>309</v>
      </c>
      <c r="E10" s="338">
        <v>108</v>
      </c>
      <c r="F10" s="339"/>
      <c r="G10" s="338">
        <v>108</v>
      </c>
      <c r="H10" s="340">
        <v>20</v>
      </c>
      <c r="I10" s="340">
        <v>62</v>
      </c>
      <c r="J10" s="340">
        <v>10</v>
      </c>
      <c r="K10" s="341"/>
      <c r="L10" s="340"/>
      <c r="M10" s="340">
        <v>10</v>
      </c>
      <c r="N10" s="340">
        <v>6</v>
      </c>
      <c r="O10" s="352">
        <v>34</v>
      </c>
      <c r="P10" s="367">
        <v>38</v>
      </c>
      <c r="Q10" s="347"/>
      <c r="R10" s="347"/>
      <c r="S10" s="226"/>
    </row>
    <row r="11" spans="2:19" s="227" customFormat="1" ht="18.75" x14ac:dyDescent="0.25">
      <c r="B11" s="10" t="s">
        <v>103</v>
      </c>
      <c r="C11" s="11" t="s">
        <v>20</v>
      </c>
      <c r="D11" s="307" t="s">
        <v>310</v>
      </c>
      <c r="E11" s="338">
        <v>132</v>
      </c>
      <c r="F11" s="339"/>
      <c r="G11" s="338">
        <v>132</v>
      </c>
      <c r="H11" s="340">
        <v>38</v>
      </c>
      <c r="I11" s="340">
        <v>89</v>
      </c>
      <c r="J11" s="340">
        <v>5</v>
      </c>
      <c r="K11" s="341"/>
      <c r="L11" s="340"/>
      <c r="M11" s="340"/>
      <c r="N11" s="340"/>
      <c r="O11" s="352">
        <v>58</v>
      </c>
      <c r="P11" s="353">
        <v>50</v>
      </c>
      <c r="Q11" s="347"/>
      <c r="R11" s="347"/>
      <c r="S11" s="226"/>
    </row>
    <row r="12" spans="2:19" s="227" customFormat="1" ht="18.75" x14ac:dyDescent="0.25">
      <c r="B12" s="10" t="s">
        <v>104</v>
      </c>
      <c r="C12" s="11" t="s">
        <v>21</v>
      </c>
      <c r="D12" s="307" t="s">
        <v>311</v>
      </c>
      <c r="E12" s="338">
        <v>128</v>
      </c>
      <c r="F12" s="339"/>
      <c r="G12" s="338">
        <v>128</v>
      </c>
      <c r="H12" s="340">
        <v>0</v>
      </c>
      <c r="I12" s="340">
        <v>123</v>
      </c>
      <c r="J12" s="340">
        <v>5</v>
      </c>
      <c r="K12" s="341"/>
      <c r="L12" s="340"/>
      <c r="M12" s="340"/>
      <c r="N12" s="340"/>
      <c r="O12" s="352">
        <v>34</v>
      </c>
      <c r="P12" s="353">
        <v>38</v>
      </c>
      <c r="Q12" s="347"/>
      <c r="R12" s="347"/>
      <c r="S12" s="226"/>
    </row>
    <row r="13" spans="2:19" s="227" customFormat="1" ht="18.75" x14ac:dyDescent="0.25">
      <c r="B13" s="10" t="s">
        <v>105</v>
      </c>
      <c r="C13" s="11" t="s">
        <v>279</v>
      </c>
      <c r="D13" s="307" t="s">
        <v>311</v>
      </c>
      <c r="E13" s="338">
        <v>42</v>
      </c>
      <c r="F13" s="339"/>
      <c r="G13" s="338">
        <v>42</v>
      </c>
      <c r="H13" s="340">
        <v>6</v>
      </c>
      <c r="I13" s="340">
        <v>31</v>
      </c>
      <c r="J13" s="340">
        <v>5</v>
      </c>
      <c r="K13" s="341"/>
      <c r="L13" s="340"/>
      <c r="M13" s="340"/>
      <c r="N13" s="340"/>
      <c r="O13" s="352">
        <v>42</v>
      </c>
      <c r="P13" s="353">
        <v>30</v>
      </c>
      <c r="Q13" s="347"/>
      <c r="R13" s="347"/>
      <c r="S13" s="226"/>
    </row>
    <row r="14" spans="2:19" s="227" customFormat="1" ht="18.75" x14ac:dyDescent="0.25">
      <c r="B14" s="10" t="s">
        <v>106</v>
      </c>
      <c r="C14" s="11" t="s">
        <v>280</v>
      </c>
      <c r="D14" s="307" t="s">
        <v>311</v>
      </c>
      <c r="E14" s="338">
        <v>40</v>
      </c>
      <c r="F14" s="339"/>
      <c r="G14" s="338">
        <v>40</v>
      </c>
      <c r="H14" s="340">
        <v>2</v>
      </c>
      <c r="I14" s="340">
        <v>33</v>
      </c>
      <c r="J14" s="340">
        <v>5</v>
      </c>
      <c r="K14" s="341"/>
      <c r="L14" s="340"/>
      <c r="M14" s="340"/>
      <c r="N14" s="340"/>
      <c r="O14" s="352"/>
      <c r="P14" s="353">
        <v>72</v>
      </c>
      <c r="Q14" s="347"/>
      <c r="R14" s="347"/>
      <c r="S14" s="226"/>
    </row>
    <row r="15" spans="2:19" s="227" customFormat="1" ht="18.75" x14ac:dyDescent="0.25">
      <c r="B15" s="10" t="s">
        <v>108</v>
      </c>
      <c r="C15" s="11" t="s">
        <v>22</v>
      </c>
      <c r="D15" s="307" t="s">
        <v>309</v>
      </c>
      <c r="E15" s="338">
        <v>96</v>
      </c>
      <c r="F15" s="339"/>
      <c r="G15" s="338">
        <v>96</v>
      </c>
      <c r="H15" s="340">
        <v>22</v>
      </c>
      <c r="I15" s="340">
        <v>54</v>
      </c>
      <c r="J15" s="340"/>
      <c r="K15" s="341">
        <v>10</v>
      </c>
      <c r="L15" s="340"/>
      <c r="M15" s="340">
        <v>4</v>
      </c>
      <c r="N15" s="340">
        <v>6</v>
      </c>
      <c r="O15" s="352">
        <v>36</v>
      </c>
      <c r="P15" s="367">
        <v>100</v>
      </c>
      <c r="Q15" s="347"/>
      <c r="R15" s="347"/>
      <c r="S15" s="226"/>
    </row>
    <row r="16" spans="2:19" s="227" customFormat="1" ht="18.75" x14ac:dyDescent="0.25">
      <c r="B16" s="10" t="s">
        <v>110</v>
      </c>
      <c r="C16" s="11" t="s">
        <v>114</v>
      </c>
      <c r="D16" s="307" t="s">
        <v>310</v>
      </c>
      <c r="E16" s="338">
        <v>84</v>
      </c>
      <c r="F16" s="339"/>
      <c r="G16" s="338">
        <v>84</v>
      </c>
      <c r="H16" s="340">
        <v>26</v>
      </c>
      <c r="I16" s="340">
        <v>58</v>
      </c>
      <c r="J16" s="340"/>
      <c r="K16" s="341"/>
      <c r="L16" s="340"/>
      <c r="M16" s="340"/>
      <c r="N16" s="340"/>
      <c r="O16" s="352">
        <v>34</v>
      </c>
      <c r="P16" s="353">
        <v>38</v>
      </c>
      <c r="Q16" s="347"/>
      <c r="R16" s="347"/>
      <c r="S16" s="226"/>
    </row>
    <row r="17" spans="2:23" s="227" customFormat="1" ht="18.75" x14ac:dyDescent="0.25">
      <c r="B17" s="10" t="s">
        <v>111</v>
      </c>
      <c r="C17" s="18" t="s">
        <v>281</v>
      </c>
      <c r="D17" s="307" t="s">
        <v>312</v>
      </c>
      <c r="E17" s="338">
        <v>40</v>
      </c>
      <c r="F17" s="339"/>
      <c r="G17" s="338">
        <v>40</v>
      </c>
      <c r="H17" s="340">
        <v>15</v>
      </c>
      <c r="I17" s="340">
        <v>20</v>
      </c>
      <c r="J17" s="340">
        <v>5</v>
      </c>
      <c r="K17" s="341"/>
      <c r="L17" s="340"/>
      <c r="M17" s="340"/>
      <c r="N17" s="340"/>
      <c r="O17" s="352">
        <v>34</v>
      </c>
      <c r="P17" s="353">
        <v>38</v>
      </c>
      <c r="Q17" s="347"/>
      <c r="R17" s="347"/>
      <c r="S17" s="226"/>
    </row>
    <row r="18" spans="2:23" s="227" customFormat="1" ht="18.75" x14ac:dyDescent="0.25">
      <c r="B18" s="10" t="s">
        <v>112</v>
      </c>
      <c r="C18" s="269" t="s">
        <v>23</v>
      </c>
      <c r="D18" s="307" t="s">
        <v>313</v>
      </c>
      <c r="E18" s="338">
        <v>78</v>
      </c>
      <c r="F18" s="339"/>
      <c r="G18" s="338">
        <v>78</v>
      </c>
      <c r="H18" s="340">
        <v>0</v>
      </c>
      <c r="I18" s="340">
        <v>78</v>
      </c>
      <c r="J18" s="340"/>
      <c r="K18" s="341"/>
      <c r="L18" s="340"/>
      <c r="M18" s="340"/>
      <c r="N18" s="340"/>
      <c r="O18" s="422">
        <v>34</v>
      </c>
      <c r="P18" s="423">
        <v>38</v>
      </c>
      <c r="Q18" s="347"/>
      <c r="R18" s="347"/>
      <c r="S18" s="226"/>
    </row>
    <row r="19" spans="2:23" s="227" customFormat="1" ht="37.5" x14ac:dyDescent="0.25">
      <c r="B19" s="10" t="s">
        <v>113</v>
      </c>
      <c r="C19" s="269" t="s">
        <v>24</v>
      </c>
      <c r="D19" s="307" t="s">
        <v>314</v>
      </c>
      <c r="E19" s="338">
        <v>72</v>
      </c>
      <c r="F19" s="339"/>
      <c r="G19" s="338">
        <v>72</v>
      </c>
      <c r="H19" s="340">
        <v>0</v>
      </c>
      <c r="I19" s="340">
        <v>67</v>
      </c>
      <c r="J19" s="340">
        <v>5</v>
      </c>
      <c r="K19" s="341"/>
      <c r="L19" s="340"/>
      <c r="M19" s="340"/>
      <c r="N19" s="340"/>
      <c r="O19" s="354">
        <v>34</v>
      </c>
      <c r="P19" s="347">
        <v>34</v>
      </c>
      <c r="Q19" s="347"/>
      <c r="R19" s="347"/>
      <c r="S19" s="226"/>
    </row>
    <row r="20" spans="2:23" s="227" customFormat="1" ht="18.75" x14ac:dyDescent="0.25">
      <c r="B20" s="10"/>
      <c r="C20" s="3" t="s">
        <v>282</v>
      </c>
      <c r="D20" s="308" t="s">
        <v>315</v>
      </c>
      <c r="E20" s="342">
        <f>E21+E22+E23</f>
        <v>578</v>
      </c>
      <c r="F20" s="343" t="s">
        <v>357</v>
      </c>
      <c r="G20" s="344">
        <f>G21+G22+G23</f>
        <v>578</v>
      </c>
      <c r="H20" s="345">
        <f>H21+H22+H23</f>
        <v>170</v>
      </c>
      <c r="I20" s="345">
        <f>I21+I22+I23</f>
        <v>335</v>
      </c>
      <c r="J20" s="345">
        <f>J21+J22+J23</f>
        <v>15</v>
      </c>
      <c r="K20" s="346">
        <f>K21+K22+K23</f>
        <v>20</v>
      </c>
      <c r="L20" s="345"/>
      <c r="M20" s="345">
        <f>M21+M22+M23</f>
        <v>20</v>
      </c>
      <c r="N20" s="345">
        <f>N21+N22+N23</f>
        <v>18</v>
      </c>
      <c r="O20" s="355">
        <f>SUM(O21:O23)</f>
        <v>272</v>
      </c>
      <c r="P20" s="345">
        <f>SUM(P21:P23)</f>
        <v>356</v>
      </c>
      <c r="Q20" s="345">
        <f>SUM(Q21:Q22)</f>
        <v>0</v>
      </c>
      <c r="R20" s="345">
        <f>SUM(R21:R22)</f>
        <v>0</v>
      </c>
      <c r="S20" s="535" t="s">
        <v>114</v>
      </c>
      <c r="T20" s="535"/>
      <c r="U20" s="535"/>
      <c r="V20" s="535"/>
      <c r="W20" s="535"/>
    </row>
    <row r="21" spans="2:23" s="227" customFormat="1" ht="18.75" x14ac:dyDescent="0.25">
      <c r="B21" s="10" t="s">
        <v>117</v>
      </c>
      <c r="C21" s="228" t="s">
        <v>107</v>
      </c>
      <c r="D21" s="307" t="s">
        <v>309</v>
      </c>
      <c r="E21" s="339" t="s">
        <v>342</v>
      </c>
      <c r="F21" s="339"/>
      <c r="G21" s="339" t="s">
        <v>342</v>
      </c>
      <c r="H21" s="340">
        <v>78</v>
      </c>
      <c r="I21" s="340">
        <v>162</v>
      </c>
      <c r="J21" s="340">
        <v>10</v>
      </c>
      <c r="K21" s="341"/>
      <c r="L21" s="340"/>
      <c r="M21" s="340">
        <v>10</v>
      </c>
      <c r="N21" s="340">
        <v>6</v>
      </c>
      <c r="O21" s="352">
        <v>136</v>
      </c>
      <c r="P21" s="353">
        <v>204</v>
      </c>
      <c r="Q21" s="347"/>
      <c r="R21" s="347"/>
      <c r="S21" s="226" t="s">
        <v>270</v>
      </c>
      <c r="T21" s="229" t="s">
        <v>115</v>
      </c>
      <c r="U21" s="229" t="s">
        <v>116</v>
      </c>
      <c r="V21" s="229" t="s">
        <v>125</v>
      </c>
      <c r="W21" s="229">
        <v>285</v>
      </c>
    </row>
    <row r="22" spans="2:23" s="227" customFormat="1" ht="18.75" x14ac:dyDescent="0.25">
      <c r="B22" s="10" t="s">
        <v>361</v>
      </c>
      <c r="C22" s="11" t="s">
        <v>27</v>
      </c>
      <c r="D22" s="307" t="s">
        <v>316</v>
      </c>
      <c r="E22" s="339" t="s">
        <v>343</v>
      </c>
      <c r="F22" s="339"/>
      <c r="G22" s="339" t="s">
        <v>343</v>
      </c>
      <c r="H22" s="340">
        <v>27</v>
      </c>
      <c r="I22" s="340">
        <v>66</v>
      </c>
      <c r="J22" s="340"/>
      <c r="K22" s="341">
        <v>20</v>
      </c>
      <c r="L22" s="340"/>
      <c r="M22" s="340">
        <v>5</v>
      </c>
      <c r="N22" s="340">
        <v>6</v>
      </c>
      <c r="O22" s="352">
        <v>68</v>
      </c>
      <c r="P22" s="353">
        <v>76</v>
      </c>
      <c r="Q22" s="347"/>
      <c r="R22" s="347"/>
      <c r="S22" s="535" t="s">
        <v>118</v>
      </c>
      <c r="T22" s="535"/>
      <c r="U22" s="535"/>
      <c r="V22" s="535"/>
      <c r="W22" s="535"/>
    </row>
    <row r="23" spans="2:23" s="227" customFormat="1" ht="18.75" x14ac:dyDescent="0.25">
      <c r="B23" s="10" t="s">
        <v>362</v>
      </c>
      <c r="C23" s="230" t="s">
        <v>283</v>
      </c>
      <c r="D23" s="307" t="s">
        <v>309</v>
      </c>
      <c r="E23" s="339" t="s">
        <v>344</v>
      </c>
      <c r="F23" s="339"/>
      <c r="G23" s="339" t="s">
        <v>344</v>
      </c>
      <c r="H23" s="340">
        <v>65</v>
      </c>
      <c r="I23" s="340">
        <v>107</v>
      </c>
      <c r="J23" s="340">
        <v>5</v>
      </c>
      <c r="K23" s="341"/>
      <c r="L23" s="340"/>
      <c r="M23" s="340">
        <v>5</v>
      </c>
      <c r="N23" s="340">
        <v>6</v>
      </c>
      <c r="O23" s="352">
        <v>68</v>
      </c>
      <c r="P23" s="353">
        <v>76</v>
      </c>
      <c r="Q23" s="347"/>
      <c r="R23" s="347"/>
      <c r="S23" s="226" t="s">
        <v>270</v>
      </c>
      <c r="T23" s="229" t="s">
        <v>269</v>
      </c>
      <c r="U23" s="229" t="s">
        <v>274</v>
      </c>
      <c r="V23" s="229" t="s">
        <v>120</v>
      </c>
      <c r="W23" s="229"/>
    </row>
    <row r="24" spans="2:23" s="232" customFormat="1" ht="37.5" x14ac:dyDescent="0.25">
      <c r="B24" s="2"/>
      <c r="C24" s="3" t="s">
        <v>284</v>
      </c>
      <c r="D24" s="308" t="s">
        <v>317</v>
      </c>
      <c r="E24" s="342">
        <f>E25+E26+E27</f>
        <v>78</v>
      </c>
      <c r="F24" s="343" t="s">
        <v>357</v>
      </c>
      <c r="G24" s="366">
        <f>G25+G27</f>
        <v>46</v>
      </c>
      <c r="H24" s="345">
        <f>H25+H27</f>
        <v>36</v>
      </c>
      <c r="I24" s="345">
        <f>I25+I26+I27</f>
        <v>10</v>
      </c>
      <c r="J24" s="345">
        <f>J25+J27</f>
        <v>0</v>
      </c>
      <c r="K24" s="346">
        <f>K25+K26+K27</f>
        <v>0</v>
      </c>
      <c r="L24" s="345"/>
      <c r="M24" s="345"/>
      <c r="N24" s="345"/>
      <c r="O24" s="355">
        <f>O25+O27</f>
        <v>0</v>
      </c>
      <c r="P24" s="345">
        <f>P25+P27</f>
        <v>0</v>
      </c>
      <c r="Q24" s="345">
        <f>SUM(Q25)</f>
        <v>0</v>
      </c>
      <c r="R24" s="345">
        <f>SUM(R25)</f>
        <v>0</v>
      </c>
      <c r="S24" s="226" t="s">
        <v>271</v>
      </c>
      <c r="T24" s="229" t="s">
        <v>272</v>
      </c>
      <c r="U24" s="229" t="s">
        <v>273</v>
      </c>
      <c r="V24" s="229"/>
      <c r="W24" s="229">
        <v>330</v>
      </c>
    </row>
    <row r="25" spans="2:23" s="227" customFormat="1" ht="18.75" customHeight="1" x14ac:dyDescent="0.25">
      <c r="B25" s="10" t="s">
        <v>285</v>
      </c>
      <c r="C25" s="233" t="s">
        <v>122</v>
      </c>
      <c r="D25" s="307" t="s">
        <v>311</v>
      </c>
      <c r="E25" s="339" t="s">
        <v>348</v>
      </c>
      <c r="F25" s="339"/>
      <c r="G25" s="339" t="s">
        <v>348</v>
      </c>
      <c r="H25" s="340">
        <v>36</v>
      </c>
      <c r="I25" s="340">
        <v>10</v>
      </c>
      <c r="J25" s="340">
        <v>0</v>
      </c>
      <c r="K25" s="341">
        <v>0</v>
      </c>
      <c r="L25" s="340"/>
      <c r="M25" s="340"/>
      <c r="N25" s="340"/>
      <c r="O25" s="362"/>
      <c r="P25" s="353"/>
      <c r="Q25" s="347"/>
      <c r="R25" s="347"/>
      <c r="S25" s="226"/>
    </row>
    <row r="26" spans="2:23" s="227" customFormat="1" ht="35.25" customHeight="1" thickBot="1" x14ac:dyDescent="0.3">
      <c r="B26" s="363" t="s">
        <v>286</v>
      </c>
      <c r="C26" s="253" t="s">
        <v>359</v>
      </c>
      <c r="D26" s="364"/>
      <c r="E26" s="361" t="s">
        <v>346</v>
      </c>
      <c r="F26" s="361"/>
      <c r="G26" s="361" t="s">
        <v>346</v>
      </c>
      <c r="H26" s="340">
        <v>32</v>
      </c>
      <c r="I26" s="340"/>
      <c r="J26" s="340"/>
      <c r="K26" s="340"/>
      <c r="L26" s="340"/>
      <c r="M26" s="340"/>
      <c r="N26" s="340"/>
      <c r="O26" s="362">
        <v>0</v>
      </c>
      <c r="P26" s="353">
        <v>32</v>
      </c>
      <c r="Q26" s="340"/>
      <c r="R26" s="340"/>
      <c r="S26" s="226"/>
    </row>
    <row r="27" spans="2:23" s="227" customFormat="1" ht="18.75" customHeight="1" thickBot="1" x14ac:dyDescent="0.3">
      <c r="B27" s="363"/>
      <c r="C27" s="253"/>
      <c r="D27" s="365"/>
      <c r="E27" s="361"/>
      <c r="F27" s="361"/>
      <c r="G27" s="361"/>
      <c r="H27" s="340"/>
      <c r="I27" s="340"/>
      <c r="J27" s="340"/>
      <c r="K27" s="340"/>
      <c r="L27" s="340"/>
      <c r="M27" s="340"/>
      <c r="N27" s="340"/>
      <c r="O27" s="362"/>
      <c r="P27" s="353"/>
      <c r="Q27" s="340"/>
      <c r="R27" s="340"/>
      <c r="S27" s="226"/>
    </row>
    <row r="28" spans="2:23" s="225" customFormat="1" ht="43.5" customHeight="1" thickBot="1" x14ac:dyDescent="0.3">
      <c r="B28" s="151" t="s">
        <v>292</v>
      </c>
      <c r="C28" s="356" t="s">
        <v>287</v>
      </c>
      <c r="D28" s="310"/>
      <c r="E28" s="357">
        <f t="shared" ref="E28:J28" si="0">E29+E35+E47</f>
        <v>1428</v>
      </c>
      <c r="F28" s="410">
        <f t="shared" si="0"/>
        <v>63</v>
      </c>
      <c r="G28" s="358">
        <f t="shared" si="0"/>
        <v>1365</v>
      </c>
      <c r="H28" s="359">
        <f t="shared" si="0"/>
        <v>239</v>
      </c>
      <c r="I28" s="359">
        <f t="shared" si="0"/>
        <v>400</v>
      </c>
      <c r="J28" s="359">
        <f t="shared" si="0"/>
        <v>15</v>
      </c>
      <c r="K28" s="360">
        <f t="shared" ref="K28:P28" si="1">SUM(K29:K34)</f>
        <v>0</v>
      </c>
      <c r="L28" s="277">
        <f>L29+L35+L47</f>
        <v>635</v>
      </c>
      <c r="M28" s="277">
        <f>M29+M35+M47</f>
        <v>38</v>
      </c>
      <c r="N28" s="277">
        <f>N29+N35+N47</f>
        <v>38</v>
      </c>
      <c r="O28" s="290">
        <f t="shared" si="1"/>
        <v>0</v>
      </c>
      <c r="P28" s="277">
        <f t="shared" si="1"/>
        <v>0</v>
      </c>
      <c r="Q28" s="277">
        <f>Q29+Q35+Q47</f>
        <v>612</v>
      </c>
      <c r="R28" s="277">
        <f>R29+R35+R47</f>
        <v>816</v>
      </c>
      <c r="S28" s="224"/>
    </row>
    <row r="29" spans="2:23" s="227" customFormat="1" ht="18.75" customHeight="1" thickBot="1" x14ac:dyDescent="0.3">
      <c r="B29" s="151" t="s">
        <v>293</v>
      </c>
      <c r="C29" s="294" t="s">
        <v>288</v>
      </c>
      <c r="D29" s="311" t="s">
        <v>318</v>
      </c>
      <c r="E29" s="368">
        <f>E30+E31+E32+E33+E34</f>
        <v>219</v>
      </c>
      <c r="F29" s="368">
        <f>F30+F31+F32+F33+F34</f>
        <v>20</v>
      </c>
      <c r="G29" s="369">
        <f>G30+G31+G32+G33+G34</f>
        <v>199</v>
      </c>
      <c r="H29" s="370">
        <f>H30+H31+H32+H33+H34</f>
        <v>67</v>
      </c>
      <c r="I29" s="370">
        <f>I30+I31+I32+I33+I34</f>
        <v>81</v>
      </c>
      <c r="J29" s="370">
        <f>J30+J31</f>
        <v>10</v>
      </c>
      <c r="K29" s="371"/>
      <c r="L29" s="345">
        <f>L30+L31+L32+L33+L34</f>
        <v>35</v>
      </c>
      <c r="M29" s="345">
        <v>0</v>
      </c>
      <c r="N29" s="345">
        <f>N30+N31+N32+N33+N34</f>
        <v>6</v>
      </c>
      <c r="O29" s="372"/>
      <c r="P29" s="373"/>
      <c r="Q29" s="299">
        <f>Q30+Q31+Q32+Q33+Q34</f>
        <v>219</v>
      </c>
      <c r="R29" s="299"/>
      <c r="S29" s="226"/>
    </row>
    <row r="30" spans="2:23" s="227" customFormat="1" ht="18.75" customHeight="1" thickBot="1" x14ac:dyDescent="0.3">
      <c r="B30" s="296" t="s">
        <v>294</v>
      </c>
      <c r="C30" s="19" t="s">
        <v>289</v>
      </c>
      <c r="D30" s="307" t="s">
        <v>319</v>
      </c>
      <c r="E30" s="338">
        <v>36</v>
      </c>
      <c r="F30" s="339" t="s">
        <v>351</v>
      </c>
      <c r="G30" s="374">
        <v>31</v>
      </c>
      <c r="H30" s="340">
        <v>24</v>
      </c>
      <c r="I30" s="340">
        <v>2</v>
      </c>
      <c r="J30" s="340">
        <v>5</v>
      </c>
      <c r="K30" s="341"/>
      <c r="L30" s="340"/>
      <c r="M30" s="340"/>
      <c r="N30" s="340"/>
      <c r="O30" s="352"/>
      <c r="P30" s="347"/>
      <c r="Q30" s="348">
        <v>36</v>
      </c>
      <c r="R30" s="120"/>
      <c r="S30" s="226"/>
    </row>
    <row r="31" spans="2:23" s="227" customFormat="1" ht="36" customHeight="1" thickBot="1" x14ac:dyDescent="0.3">
      <c r="B31" s="296" t="s">
        <v>295</v>
      </c>
      <c r="C31" s="19" t="s">
        <v>290</v>
      </c>
      <c r="D31" s="307" t="s">
        <v>320</v>
      </c>
      <c r="E31" s="339" t="s">
        <v>341</v>
      </c>
      <c r="F31" s="339" t="s">
        <v>351</v>
      </c>
      <c r="G31" s="374">
        <v>35</v>
      </c>
      <c r="H31" s="340">
        <v>10</v>
      </c>
      <c r="I31" s="340">
        <v>20</v>
      </c>
      <c r="J31" s="340">
        <v>5</v>
      </c>
      <c r="K31" s="341"/>
      <c r="L31" s="340"/>
      <c r="M31" s="340"/>
      <c r="N31" s="340"/>
      <c r="O31" s="352"/>
      <c r="P31" s="347"/>
      <c r="Q31" s="278">
        <v>40</v>
      </c>
      <c r="R31" s="120"/>
      <c r="S31" s="226"/>
    </row>
    <row r="32" spans="2:23" s="227" customFormat="1" ht="18.75" customHeight="1" thickBot="1" x14ac:dyDescent="0.3">
      <c r="B32" s="296" t="s">
        <v>296</v>
      </c>
      <c r="C32" s="19" t="s">
        <v>45</v>
      </c>
      <c r="D32" s="307" t="s">
        <v>321</v>
      </c>
      <c r="E32" s="339" t="s">
        <v>349</v>
      </c>
      <c r="F32" s="339" t="s">
        <v>351</v>
      </c>
      <c r="G32" s="374">
        <v>64</v>
      </c>
      <c r="H32" s="340">
        <v>11</v>
      </c>
      <c r="I32" s="340">
        <v>12</v>
      </c>
      <c r="J32" s="340"/>
      <c r="K32" s="341"/>
      <c r="L32" s="340">
        <v>35</v>
      </c>
      <c r="M32" s="340"/>
      <c r="N32" s="340">
        <v>6</v>
      </c>
      <c r="O32" s="352"/>
      <c r="P32" s="347"/>
      <c r="Q32" s="279">
        <v>69</v>
      </c>
      <c r="R32" s="120"/>
      <c r="S32" s="226"/>
    </row>
    <row r="33" spans="2:23" s="227" customFormat="1" ht="18.75" customHeight="1" thickBot="1" x14ac:dyDescent="0.3">
      <c r="B33" s="296" t="s">
        <v>297</v>
      </c>
      <c r="C33" s="19" t="s">
        <v>23</v>
      </c>
      <c r="D33" s="307" t="s">
        <v>320</v>
      </c>
      <c r="E33" s="339" t="s">
        <v>345</v>
      </c>
      <c r="F33" s="339"/>
      <c r="G33" s="374">
        <v>36</v>
      </c>
      <c r="H33" s="340">
        <v>11</v>
      </c>
      <c r="I33" s="340">
        <v>25</v>
      </c>
      <c r="J33" s="340"/>
      <c r="K33" s="341"/>
      <c r="L33" s="340"/>
      <c r="M33" s="340"/>
      <c r="N33" s="340"/>
      <c r="O33" s="352"/>
      <c r="P33" s="347"/>
      <c r="Q33" s="278">
        <v>36</v>
      </c>
      <c r="R33" s="120"/>
      <c r="S33" s="226"/>
    </row>
    <row r="34" spans="2:23" s="227" customFormat="1" ht="18.75" customHeight="1" thickBot="1" x14ac:dyDescent="0.3">
      <c r="B34" s="296" t="s">
        <v>298</v>
      </c>
      <c r="C34" s="141" t="s">
        <v>291</v>
      </c>
      <c r="D34" s="309" t="s">
        <v>320</v>
      </c>
      <c r="E34" s="375" t="s">
        <v>350</v>
      </c>
      <c r="F34" s="375" t="s">
        <v>351</v>
      </c>
      <c r="G34" s="376">
        <v>33</v>
      </c>
      <c r="H34" s="377">
        <v>11</v>
      </c>
      <c r="I34" s="377">
        <v>22</v>
      </c>
      <c r="J34" s="377"/>
      <c r="K34" s="378"/>
      <c r="L34" s="340"/>
      <c r="M34" s="340"/>
      <c r="N34" s="340"/>
      <c r="O34" s="352"/>
      <c r="P34" s="347"/>
      <c r="Q34" s="278">
        <v>38</v>
      </c>
      <c r="R34" s="120"/>
      <c r="S34" s="226"/>
    </row>
    <row r="35" spans="2:23" s="225" customFormat="1" ht="23.25" customHeight="1" thickBot="1" x14ac:dyDescent="0.3">
      <c r="B35" s="151" t="s">
        <v>31</v>
      </c>
      <c r="C35" s="152" t="s">
        <v>299</v>
      </c>
      <c r="D35" s="310" t="s">
        <v>323</v>
      </c>
      <c r="E35" s="398">
        <f>E43+E44+E45+E46</f>
        <v>361</v>
      </c>
      <c r="F35" s="398">
        <f>F43+F44+F45+F46</f>
        <v>28</v>
      </c>
      <c r="G35" s="399">
        <f>G43+G44+G45+G46</f>
        <v>333</v>
      </c>
      <c r="H35" s="400">
        <f>H43+H44+H45+H46</f>
        <v>130</v>
      </c>
      <c r="I35" s="400">
        <f>I43+I44+I45+I46</f>
        <v>171</v>
      </c>
      <c r="J35" s="400">
        <f>SUM(J36,,J43,)</f>
        <v>0</v>
      </c>
      <c r="K35" s="401">
        <f>SUM(K43)</f>
        <v>0</v>
      </c>
      <c r="L35" s="336">
        <v>0</v>
      </c>
      <c r="M35" s="336">
        <f>M43+M44+M45+M46</f>
        <v>20</v>
      </c>
      <c r="N35" s="336">
        <f>N43+N44+N45+N46</f>
        <v>12</v>
      </c>
      <c r="O35" s="351">
        <f t="shared" ref="O35:P35" si="2">SUM(O36,O43)</f>
        <v>0</v>
      </c>
      <c r="P35" s="336">
        <f t="shared" si="2"/>
        <v>0</v>
      </c>
      <c r="Q35" s="336">
        <f>Q43+Q44+Q45+Q46</f>
        <v>290</v>
      </c>
      <c r="R35" s="336">
        <f>R43+R44+R45</f>
        <v>71</v>
      </c>
      <c r="S35" s="224"/>
    </row>
    <row r="36" spans="2:23" s="225" customFormat="1" ht="19.5" hidden="1" thickBot="1" x14ac:dyDescent="0.3">
      <c r="B36" s="151" t="s">
        <v>33</v>
      </c>
      <c r="C36" s="145" t="s">
        <v>48</v>
      </c>
      <c r="D36" s="305"/>
      <c r="E36" s="306"/>
      <c r="F36" s="306"/>
      <c r="G36" s="147">
        <f>SUM(G37:G42)</f>
        <v>0</v>
      </c>
      <c r="H36" s="161">
        <f>SUM(H37:H42)</f>
        <v>0</v>
      </c>
      <c r="I36" s="161">
        <f>SUM(I37:I42)</f>
        <v>0</v>
      </c>
      <c r="J36" s="161">
        <f>SUM(J37:J42)</f>
        <v>0</v>
      </c>
      <c r="K36" s="150">
        <f t="shared" ref="K36:R36" si="3">SUM(K37:K42)</f>
        <v>0</v>
      </c>
      <c r="L36" s="277"/>
      <c r="M36" s="277"/>
      <c r="N36" s="277"/>
      <c r="O36" s="290">
        <f t="shared" si="3"/>
        <v>0</v>
      </c>
      <c r="P36" s="277">
        <f t="shared" si="3"/>
        <v>0</v>
      </c>
      <c r="Q36" s="277">
        <f t="shared" si="3"/>
        <v>0</v>
      </c>
      <c r="R36" s="277">
        <f t="shared" si="3"/>
        <v>0</v>
      </c>
      <c r="S36" s="224"/>
    </row>
    <row r="37" spans="2:23" s="225" customFormat="1" ht="19.5" hidden="1" thickBot="1" x14ac:dyDescent="0.3">
      <c r="B37" s="151" t="s">
        <v>36</v>
      </c>
      <c r="C37" s="118"/>
      <c r="D37" s="312"/>
      <c r="E37" s="313"/>
      <c r="F37" s="313"/>
      <c r="G37" s="108"/>
      <c r="H37" s="120"/>
      <c r="I37" s="120"/>
      <c r="J37" s="120"/>
      <c r="K37" s="107"/>
      <c r="L37" s="120"/>
      <c r="M37" s="120"/>
      <c r="N37" s="120"/>
      <c r="O37" s="109"/>
      <c r="P37" s="120"/>
      <c r="Q37" s="120"/>
      <c r="R37" s="120"/>
      <c r="S37" s="224"/>
    </row>
    <row r="38" spans="2:23" s="225" customFormat="1" ht="19.5" hidden="1" thickBot="1" x14ac:dyDescent="0.3">
      <c r="B38" s="151" t="s">
        <v>38</v>
      </c>
      <c r="C38" s="118"/>
      <c r="D38" s="312"/>
      <c r="E38" s="313"/>
      <c r="F38" s="313"/>
      <c r="G38" s="108"/>
      <c r="H38" s="120"/>
      <c r="I38" s="120"/>
      <c r="J38" s="120"/>
      <c r="K38" s="107"/>
      <c r="L38" s="120"/>
      <c r="M38" s="120"/>
      <c r="N38" s="120"/>
      <c r="O38" s="109"/>
      <c r="P38" s="120"/>
      <c r="Q38" s="120"/>
      <c r="R38" s="120"/>
      <c r="S38" s="224"/>
    </row>
    <row r="39" spans="2:23" s="225" customFormat="1" ht="19.5" hidden="1" thickBot="1" x14ac:dyDescent="0.3">
      <c r="B39" s="151" t="s">
        <v>40</v>
      </c>
      <c r="C39" s="118"/>
      <c r="D39" s="312"/>
      <c r="E39" s="313"/>
      <c r="F39" s="313"/>
      <c r="G39" s="108"/>
      <c r="H39" s="120"/>
      <c r="I39" s="120"/>
      <c r="J39" s="120"/>
      <c r="K39" s="107"/>
      <c r="L39" s="120"/>
      <c r="M39" s="120"/>
      <c r="N39" s="120"/>
      <c r="O39" s="109"/>
      <c r="P39" s="120"/>
      <c r="Q39" s="120"/>
      <c r="R39" s="120"/>
      <c r="S39" s="224"/>
    </row>
    <row r="40" spans="2:23" s="225" customFormat="1" ht="19.5" hidden="1" thickBot="1" x14ac:dyDescent="0.3">
      <c r="B40" s="151" t="s">
        <v>42</v>
      </c>
      <c r="C40" s="118"/>
      <c r="D40" s="312"/>
      <c r="E40" s="313"/>
      <c r="F40" s="313"/>
      <c r="G40" s="108"/>
      <c r="H40" s="120"/>
      <c r="I40" s="120"/>
      <c r="J40" s="120"/>
      <c r="K40" s="107"/>
      <c r="L40" s="120"/>
      <c r="M40" s="120"/>
      <c r="N40" s="120"/>
      <c r="O40" s="109"/>
      <c r="P40" s="120"/>
      <c r="Q40" s="120"/>
      <c r="R40" s="120"/>
      <c r="S40" s="224"/>
    </row>
    <row r="41" spans="2:23" s="225" customFormat="1" ht="19.5" hidden="1" thickBot="1" x14ac:dyDescent="0.3">
      <c r="B41" s="151" t="s">
        <v>44</v>
      </c>
      <c r="C41" s="118"/>
      <c r="D41" s="312"/>
      <c r="E41" s="313"/>
      <c r="F41" s="313"/>
      <c r="G41" s="108"/>
      <c r="H41" s="120"/>
      <c r="I41" s="120"/>
      <c r="J41" s="120"/>
      <c r="K41" s="107"/>
      <c r="L41" s="120"/>
      <c r="M41" s="120"/>
      <c r="N41" s="120"/>
      <c r="O41" s="109"/>
      <c r="P41" s="120"/>
      <c r="Q41" s="120"/>
      <c r="R41" s="280"/>
      <c r="S41" s="224"/>
    </row>
    <row r="42" spans="2:23" s="235" customFormat="1" ht="19.5" hidden="1" thickBot="1" x14ac:dyDescent="0.3">
      <c r="B42" s="151" t="s">
        <v>302</v>
      </c>
      <c r="C42" s="123"/>
      <c r="D42" s="314"/>
      <c r="E42" s="379"/>
      <c r="F42" s="379"/>
      <c r="G42" s="380"/>
      <c r="H42" s="381"/>
      <c r="I42" s="381"/>
      <c r="J42" s="381"/>
      <c r="K42" s="382"/>
      <c r="L42" s="381"/>
      <c r="M42" s="381"/>
      <c r="N42" s="381"/>
      <c r="O42" s="383"/>
      <c r="P42" s="381"/>
      <c r="Q42" s="126"/>
      <c r="R42" s="126"/>
      <c r="S42" s="234"/>
    </row>
    <row r="43" spans="2:23" s="225" customFormat="1" ht="38.25" customHeight="1" thickBot="1" x14ac:dyDescent="0.3">
      <c r="B43" s="296" t="s">
        <v>33</v>
      </c>
      <c r="C43" s="295" t="s">
        <v>34</v>
      </c>
      <c r="D43" s="315" t="s">
        <v>320</v>
      </c>
      <c r="E43" s="384" t="s">
        <v>345</v>
      </c>
      <c r="F43" s="384" t="s">
        <v>351</v>
      </c>
      <c r="G43" s="385">
        <v>31</v>
      </c>
      <c r="H43" s="386">
        <v>13</v>
      </c>
      <c r="I43" s="386">
        <v>18</v>
      </c>
      <c r="J43" s="386">
        <v>0</v>
      </c>
      <c r="K43" s="387">
        <v>0</v>
      </c>
      <c r="L43" s="388"/>
      <c r="M43" s="388"/>
      <c r="N43" s="388"/>
      <c r="O43" s="389">
        <f>SUM(O44,O47,O56,O60,O64,O73,O82)</f>
        <v>0</v>
      </c>
      <c r="P43" s="388">
        <f>SUM(P44,P47,P56,P60,P64,P73,P82)</f>
        <v>0</v>
      </c>
      <c r="Q43" s="349">
        <v>36</v>
      </c>
      <c r="R43" s="329"/>
      <c r="S43" s="224"/>
    </row>
    <row r="44" spans="2:23" s="227" customFormat="1" ht="43.5" customHeight="1" thickBot="1" x14ac:dyDescent="0.3">
      <c r="B44" s="296" t="s">
        <v>36</v>
      </c>
      <c r="C44" s="297" t="s">
        <v>300</v>
      </c>
      <c r="D44" s="316" t="s">
        <v>321</v>
      </c>
      <c r="E44" s="390" t="s">
        <v>343</v>
      </c>
      <c r="F44" s="390" t="s">
        <v>179</v>
      </c>
      <c r="G44" s="391">
        <v>115</v>
      </c>
      <c r="H44" s="392">
        <v>42</v>
      </c>
      <c r="I44" s="392">
        <v>57</v>
      </c>
      <c r="J44" s="392"/>
      <c r="K44" s="393"/>
      <c r="L44" s="388"/>
      <c r="M44" s="388">
        <v>10</v>
      </c>
      <c r="N44" s="388">
        <v>6</v>
      </c>
      <c r="O44" s="389"/>
      <c r="P44" s="388"/>
      <c r="Q44" s="350">
        <v>124</v>
      </c>
      <c r="R44" s="329"/>
      <c r="S44" s="226"/>
    </row>
    <row r="45" spans="2:23" s="227" customFormat="1" ht="37.5" customHeight="1" thickBot="1" x14ac:dyDescent="0.3">
      <c r="B45" s="296" t="s">
        <v>38</v>
      </c>
      <c r="C45" s="154" t="s">
        <v>301</v>
      </c>
      <c r="D45" s="317" t="s">
        <v>324</v>
      </c>
      <c r="E45" s="394" t="s">
        <v>352</v>
      </c>
      <c r="F45" s="394" t="s">
        <v>179</v>
      </c>
      <c r="G45" s="395">
        <v>156</v>
      </c>
      <c r="H45" s="396">
        <v>56</v>
      </c>
      <c r="I45" s="396">
        <v>84</v>
      </c>
      <c r="J45" s="396">
        <v>0</v>
      </c>
      <c r="K45" s="397">
        <v>0</v>
      </c>
      <c r="L45" s="340"/>
      <c r="M45" s="340">
        <v>10</v>
      </c>
      <c r="N45" s="340">
        <v>6</v>
      </c>
      <c r="O45" s="352"/>
      <c r="P45" s="347"/>
      <c r="Q45" s="120">
        <v>94</v>
      </c>
      <c r="R45" s="279">
        <v>71</v>
      </c>
      <c r="S45" s="226"/>
    </row>
    <row r="46" spans="2:23" s="227" customFormat="1" ht="38.25" customHeight="1" thickBot="1" x14ac:dyDescent="0.3">
      <c r="B46" s="296" t="s">
        <v>40</v>
      </c>
      <c r="C46" s="11" t="s">
        <v>41</v>
      </c>
      <c r="D46" s="307" t="s">
        <v>320</v>
      </c>
      <c r="E46" s="339" t="s">
        <v>345</v>
      </c>
      <c r="F46" s="339" t="s">
        <v>351</v>
      </c>
      <c r="G46" s="374">
        <v>31</v>
      </c>
      <c r="H46" s="340">
        <v>19</v>
      </c>
      <c r="I46" s="340">
        <v>12</v>
      </c>
      <c r="J46" s="340"/>
      <c r="K46" s="341">
        <v>0</v>
      </c>
      <c r="L46" s="340"/>
      <c r="M46" s="340"/>
      <c r="N46" s="340"/>
      <c r="O46" s="352"/>
      <c r="P46" s="347"/>
      <c r="Q46" s="278">
        <v>36</v>
      </c>
      <c r="R46" s="120"/>
      <c r="S46" s="226"/>
    </row>
    <row r="47" spans="2:23" s="227" customFormat="1" ht="42.75" customHeight="1" thickBot="1" x14ac:dyDescent="0.3">
      <c r="B47" s="151" t="s">
        <v>46</v>
      </c>
      <c r="C47" s="152" t="s">
        <v>303</v>
      </c>
      <c r="D47" s="310" t="s">
        <v>325</v>
      </c>
      <c r="E47" s="398">
        <f t="shared" ref="E47:J47" si="4">E48+E52</f>
        <v>848</v>
      </c>
      <c r="F47" s="398">
        <f t="shared" si="4"/>
        <v>15</v>
      </c>
      <c r="G47" s="399">
        <f t="shared" si="4"/>
        <v>833</v>
      </c>
      <c r="H47" s="400">
        <f t="shared" si="4"/>
        <v>42</v>
      </c>
      <c r="I47" s="400">
        <f t="shared" si="4"/>
        <v>148</v>
      </c>
      <c r="J47" s="400">
        <f t="shared" si="4"/>
        <v>5</v>
      </c>
      <c r="K47" s="401">
        <f>SUM(K48:K55)</f>
        <v>0</v>
      </c>
      <c r="L47" s="336">
        <f>L48+L52</f>
        <v>600</v>
      </c>
      <c r="M47" s="336">
        <f>M48+M52</f>
        <v>18</v>
      </c>
      <c r="N47" s="336">
        <f>N48+N52</f>
        <v>20</v>
      </c>
      <c r="O47" s="351">
        <f>SUM(O48:O55)</f>
        <v>0</v>
      </c>
      <c r="P47" s="336">
        <f>SUM(P48:P55)</f>
        <v>0</v>
      </c>
      <c r="Q47" s="336">
        <f>Q48+Q52</f>
        <v>103</v>
      </c>
      <c r="R47" s="277">
        <f>R48+R52</f>
        <v>745</v>
      </c>
      <c r="S47" s="226"/>
      <c r="W47" s="30"/>
    </row>
    <row r="48" spans="2:23" s="227" customFormat="1" ht="38.25" customHeight="1" x14ac:dyDescent="0.25">
      <c r="B48" s="270" t="s">
        <v>51</v>
      </c>
      <c r="C48" s="271" t="s">
        <v>304</v>
      </c>
      <c r="D48" s="311" t="s">
        <v>326</v>
      </c>
      <c r="E48" s="368">
        <f>E49+E50+E51</f>
        <v>558</v>
      </c>
      <c r="F48" s="368">
        <f>F49+F50+F51</f>
        <v>10</v>
      </c>
      <c r="G48" s="369">
        <f>G49+G50+G51</f>
        <v>548</v>
      </c>
      <c r="H48" s="370">
        <f>H49+H50+H51</f>
        <v>26</v>
      </c>
      <c r="I48" s="370">
        <f>I49+I50+I51</f>
        <v>113</v>
      </c>
      <c r="J48" s="370"/>
      <c r="K48" s="371"/>
      <c r="L48" s="345">
        <f>L49+L50+L51</f>
        <v>390</v>
      </c>
      <c r="M48" s="345">
        <f>M49+M50+M51</f>
        <v>9</v>
      </c>
      <c r="N48" s="345">
        <f>N49+N50+N51</f>
        <v>10</v>
      </c>
      <c r="O48" s="372">
        <v>0</v>
      </c>
      <c r="P48" s="373">
        <v>0</v>
      </c>
      <c r="Q48" s="373">
        <f>Q49+Q50+Q51</f>
        <v>103</v>
      </c>
      <c r="R48" s="300">
        <f>R49+R50+R51</f>
        <v>455</v>
      </c>
      <c r="S48" s="226"/>
    </row>
    <row r="49" spans="2:21" s="227" customFormat="1" ht="36" customHeight="1" x14ac:dyDescent="0.25">
      <c r="B49" s="10" t="s">
        <v>53</v>
      </c>
      <c r="C49" s="11" t="s">
        <v>305</v>
      </c>
      <c r="D49" s="307" t="s">
        <v>322</v>
      </c>
      <c r="E49" s="339" t="s">
        <v>353</v>
      </c>
      <c r="F49" s="339" t="s">
        <v>358</v>
      </c>
      <c r="G49" s="374">
        <v>158</v>
      </c>
      <c r="H49" s="340">
        <v>26</v>
      </c>
      <c r="I49" s="340">
        <v>113</v>
      </c>
      <c r="J49" s="340"/>
      <c r="K49" s="341"/>
      <c r="L49" s="340"/>
      <c r="M49" s="340">
        <v>9</v>
      </c>
      <c r="N49" s="340">
        <v>10</v>
      </c>
      <c r="O49" s="352"/>
      <c r="P49" s="347"/>
      <c r="Q49" s="347">
        <v>103</v>
      </c>
      <c r="R49" s="278">
        <v>65</v>
      </c>
      <c r="S49" s="226"/>
    </row>
    <row r="50" spans="2:21" s="227" customFormat="1" ht="21" customHeight="1" x14ac:dyDescent="0.25">
      <c r="B50" s="140" t="s">
        <v>55</v>
      </c>
      <c r="C50" s="141" t="s">
        <v>56</v>
      </c>
      <c r="D50" s="546" t="s">
        <v>322</v>
      </c>
      <c r="E50" s="361" t="s">
        <v>354</v>
      </c>
      <c r="F50" s="361"/>
      <c r="G50" s="402">
        <v>150</v>
      </c>
      <c r="H50" s="377"/>
      <c r="I50" s="377"/>
      <c r="J50" s="377"/>
      <c r="K50" s="378"/>
      <c r="L50" s="340">
        <v>150</v>
      </c>
      <c r="M50" s="340"/>
      <c r="N50" s="340"/>
      <c r="O50" s="352"/>
      <c r="P50" s="347"/>
      <c r="Q50" s="347"/>
      <c r="R50" s="278">
        <v>150</v>
      </c>
      <c r="S50" s="226"/>
    </row>
    <row r="51" spans="2:21" s="227" customFormat="1" ht="38.25" customHeight="1" thickBot="1" x14ac:dyDescent="0.3">
      <c r="B51" s="140" t="s">
        <v>57</v>
      </c>
      <c r="C51" s="32" t="s">
        <v>306</v>
      </c>
      <c r="D51" s="547"/>
      <c r="E51" s="361" t="s">
        <v>360</v>
      </c>
      <c r="F51" s="361"/>
      <c r="G51" s="402">
        <v>240</v>
      </c>
      <c r="H51" s="377"/>
      <c r="I51" s="377"/>
      <c r="J51" s="377"/>
      <c r="K51" s="378"/>
      <c r="L51" s="340">
        <v>240</v>
      </c>
      <c r="M51" s="340"/>
      <c r="N51" s="340"/>
      <c r="O51" s="352"/>
      <c r="P51" s="347"/>
      <c r="Q51" s="347"/>
      <c r="R51" s="278">
        <v>240</v>
      </c>
      <c r="S51" s="226"/>
    </row>
    <row r="52" spans="2:21" s="227" customFormat="1" ht="69.75" customHeight="1" thickBot="1" x14ac:dyDescent="0.3">
      <c r="B52" s="270" t="s">
        <v>59</v>
      </c>
      <c r="C52" s="298" t="s">
        <v>307</v>
      </c>
      <c r="D52" s="319" t="s">
        <v>326</v>
      </c>
      <c r="E52" s="403">
        <f t="shared" ref="E52:J52" si="5">E53+E54+E55</f>
        <v>290</v>
      </c>
      <c r="F52" s="403">
        <f t="shared" si="5"/>
        <v>5</v>
      </c>
      <c r="G52" s="404">
        <f t="shared" si="5"/>
        <v>285</v>
      </c>
      <c r="H52" s="405">
        <f t="shared" si="5"/>
        <v>16</v>
      </c>
      <c r="I52" s="405">
        <f t="shared" si="5"/>
        <v>35</v>
      </c>
      <c r="J52" s="405">
        <f t="shared" si="5"/>
        <v>5</v>
      </c>
      <c r="K52" s="406">
        <v>0</v>
      </c>
      <c r="L52" s="345">
        <f>L53+L54+L55</f>
        <v>210</v>
      </c>
      <c r="M52" s="345">
        <f>M53+M54+M55</f>
        <v>9</v>
      </c>
      <c r="N52" s="345">
        <f>N53+N54+N55</f>
        <v>10</v>
      </c>
      <c r="O52" s="372"/>
      <c r="P52" s="373"/>
      <c r="Q52" s="373"/>
      <c r="R52" s="299">
        <f>R53+R54+R55</f>
        <v>290</v>
      </c>
      <c r="S52" s="226"/>
    </row>
    <row r="53" spans="2:21" s="227" customFormat="1" ht="63" customHeight="1" thickBot="1" x14ac:dyDescent="0.3">
      <c r="B53" s="140" t="s">
        <v>61</v>
      </c>
      <c r="C53" s="32" t="s">
        <v>307</v>
      </c>
      <c r="D53" s="309" t="s">
        <v>356</v>
      </c>
      <c r="E53" s="375" t="s">
        <v>355</v>
      </c>
      <c r="F53" s="375" t="s">
        <v>351</v>
      </c>
      <c r="G53" s="376">
        <v>75</v>
      </c>
      <c r="H53" s="377">
        <v>16</v>
      </c>
      <c r="I53" s="377">
        <v>35</v>
      </c>
      <c r="J53" s="377">
        <v>5</v>
      </c>
      <c r="K53" s="378"/>
      <c r="L53" s="340"/>
      <c r="M53" s="340">
        <v>9</v>
      </c>
      <c r="N53" s="340">
        <v>10</v>
      </c>
      <c r="O53" s="352"/>
      <c r="P53" s="347"/>
      <c r="Q53" s="347"/>
      <c r="R53" s="278">
        <v>80</v>
      </c>
      <c r="S53" s="226"/>
    </row>
    <row r="54" spans="2:21" s="227" customFormat="1" ht="38.25" customHeight="1" thickBot="1" x14ac:dyDescent="0.3">
      <c r="B54" s="140" t="s">
        <v>63</v>
      </c>
      <c r="C54" s="32" t="s">
        <v>56</v>
      </c>
      <c r="D54" s="546" t="s">
        <v>322</v>
      </c>
      <c r="E54" s="361" t="s">
        <v>347</v>
      </c>
      <c r="F54" s="361"/>
      <c r="G54" s="402">
        <v>102</v>
      </c>
      <c r="H54" s="377"/>
      <c r="I54" s="377"/>
      <c r="J54" s="377"/>
      <c r="K54" s="378"/>
      <c r="L54" s="340">
        <v>102</v>
      </c>
      <c r="M54" s="340"/>
      <c r="N54" s="340"/>
      <c r="O54" s="352"/>
      <c r="P54" s="347"/>
      <c r="Q54" s="347"/>
      <c r="R54" s="278">
        <v>102</v>
      </c>
      <c r="S54" s="226"/>
    </row>
    <row r="55" spans="2:21" s="227" customFormat="1" ht="36.75" customHeight="1" thickBot="1" x14ac:dyDescent="0.3">
      <c r="B55" s="31" t="s">
        <v>64</v>
      </c>
      <c r="C55" s="32" t="s">
        <v>306</v>
      </c>
      <c r="D55" s="547"/>
      <c r="E55" s="361" t="s">
        <v>340</v>
      </c>
      <c r="F55" s="361"/>
      <c r="G55" s="407">
        <v>108</v>
      </c>
      <c r="H55" s="408"/>
      <c r="I55" s="408"/>
      <c r="J55" s="408"/>
      <c r="K55" s="409"/>
      <c r="L55" s="340">
        <v>108</v>
      </c>
      <c r="M55" s="340"/>
      <c r="N55" s="340"/>
      <c r="O55" s="352"/>
      <c r="P55" s="347"/>
      <c r="Q55" s="347"/>
      <c r="R55" s="278">
        <v>108</v>
      </c>
      <c r="S55" s="226"/>
    </row>
    <row r="56" spans="2:21" s="227" customFormat="1" ht="19.5" hidden="1" thickBot="1" x14ac:dyDescent="0.3">
      <c r="B56" s="34" t="s">
        <v>65</v>
      </c>
      <c r="C56" s="35"/>
      <c r="D56" s="320"/>
      <c r="E56" s="321"/>
      <c r="F56" s="321"/>
      <c r="G56" s="41">
        <f>SUM(G57:G59)</f>
        <v>0</v>
      </c>
      <c r="H56" s="37">
        <f>SUM(H57:H59)</f>
        <v>0</v>
      </c>
      <c r="I56" s="37">
        <f>SUM(I57:I59)</f>
        <v>0</v>
      </c>
      <c r="J56" s="37">
        <f>SUM(J57)</f>
        <v>0</v>
      </c>
      <c r="K56" s="38">
        <f t="shared" ref="K56:R56" si="6">SUM(K57:K59)</f>
        <v>0</v>
      </c>
      <c r="L56" s="26"/>
      <c r="M56" s="26"/>
      <c r="N56" s="26"/>
      <c r="O56" s="29">
        <f t="shared" si="6"/>
        <v>0</v>
      </c>
      <c r="P56" s="26">
        <f t="shared" si="6"/>
        <v>0</v>
      </c>
      <c r="Q56" s="26">
        <f t="shared" si="6"/>
        <v>0</v>
      </c>
      <c r="R56" s="26">
        <f t="shared" si="6"/>
        <v>0</v>
      </c>
      <c r="S56" s="226"/>
    </row>
    <row r="57" spans="2:21" s="227" customFormat="1" ht="19.5" hidden="1" thickBot="1" x14ac:dyDescent="0.3">
      <c r="B57" s="42" t="s">
        <v>66</v>
      </c>
      <c r="C57" s="43"/>
      <c r="D57" s="322"/>
      <c r="E57" s="318"/>
      <c r="F57" s="318"/>
      <c r="G57" s="17"/>
      <c r="H57" s="14"/>
      <c r="I57" s="14"/>
      <c r="J57" s="14"/>
      <c r="K57" s="15"/>
      <c r="L57" s="14"/>
      <c r="M57" s="14"/>
      <c r="N57" s="14"/>
      <c r="O57" s="17"/>
      <c r="P57" s="14"/>
      <c r="Q57" s="14"/>
      <c r="R57" s="14"/>
      <c r="S57" s="226"/>
    </row>
    <row r="58" spans="2:21" s="227" customFormat="1" ht="19.5" hidden="1" thickBot="1" x14ac:dyDescent="0.3">
      <c r="B58" s="42" t="s">
        <v>67</v>
      </c>
      <c r="C58" s="18" t="s">
        <v>56</v>
      </c>
      <c r="D58" s="322"/>
      <c r="E58" s="318"/>
      <c r="F58" s="318"/>
      <c r="G58" s="17"/>
      <c r="H58" s="14"/>
      <c r="I58" s="14"/>
      <c r="J58" s="14"/>
      <c r="K58" s="15"/>
      <c r="L58" s="14"/>
      <c r="M58" s="14"/>
      <c r="N58" s="14"/>
      <c r="O58" s="17"/>
      <c r="P58" s="14"/>
      <c r="Q58" s="14"/>
      <c r="R58" s="14"/>
      <c r="S58" s="226"/>
    </row>
    <row r="59" spans="2:21" s="227" customFormat="1" ht="19.5" hidden="1" thickBot="1" x14ac:dyDescent="0.3">
      <c r="B59" s="42" t="s">
        <v>68</v>
      </c>
      <c r="C59" s="18" t="s">
        <v>58</v>
      </c>
      <c r="D59" s="322"/>
      <c r="E59" s="318"/>
      <c r="F59" s="318"/>
      <c r="G59" s="17"/>
      <c r="H59" s="14"/>
      <c r="I59" s="14"/>
      <c r="J59" s="14"/>
      <c r="K59" s="15"/>
      <c r="L59" s="14"/>
      <c r="M59" s="14"/>
      <c r="N59" s="14"/>
      <c r="O59" s="17"/>
      <c r="P59" s="14"/>
      <c r="Q59" s="14"/>
      <c r="R59" s="14"/>
      <c r="S59" s="226"/>
    </row>
    <row r="60" spans="2:21" s="227" customFormat="1" ht="19.5" hidden="1" thickBot="1" x14ac:dyDescent="0.3">
      <c r="B60" s="45" t="s">
        <v>69</v>
      </c>
      <c r="C60" s="46"/>
      <c r="D60" s="323"/>
      <c r="E60" s="321"/>
      <c r="F60" s="321"/>
      <c r="G60" s="29">
        <f>SUM(G61:G63)</f>
        <v>0</v>
      </c>
      <c r="H60" s="26">
        <f>SUM(H61:H63)</f>
        <v>0</v>
      </c>
      <c r="I60" s="26">
        <f>SUM(I61:I63)</f>
        <v>0</v>
      </c>
      <c r="J60" s="26">
        <f>SUM(J61)</f>
        <v>0</v>
      </c>
      <c r="K60" s="27">
        <f>SUM(K61:K63)</f>
        <v>0</v>
      </c>
      <c r="L60" s="26"/>
      <c r="M60" s="26"/>
      <c r="N60" s="26"/>
      <c r="O60" s="29">
        <f t="shared" ref="O60:R60" si="7">SUM(O61:O63)</f>
        <v>0</v>
      </c>
      <c r="P60" s="26">
        <f t="shared" si="7"/>
        <v>0</v>
      </c>
      <c r="Q60" s="26">
        <f t="shared" si="7"/>
        <v>0</v>
      </c>
      <c r="R60" s="26">
        <f t="shared" si="7"/>
        <v>0</v>
      </c>
      <c r="S60" s="226"/>
    </row>
    <row r="61" spans="2:21" s="227" customFormat="1" ht="19.5" hidden="1" thickBot="1" x14ac:dyDescent="0.3">
      <c r="B61" s="42" t="s">
        <v>70</v>
      </c>
      <c r="C61" s="43"/>
      <c r="D61" s="322"/>
      <c r="E61" s="318"/>
      <c r="F61" s="318"/>
      <c r="G61" s="17"/>
      <c r="H61" s="14"/>
      <c r="I61" s="14"/>
      <c r="J61" s="14"/>
      <c r="K61" s="15"/>
      <c r="L61" s="14"/>
      <c r="M61" s="14"/>
      <c r="N61" s="14"/>
      <c r="O61" s="17"/>
      <c r="P61" s="14"/>
      <c r="Q61" s="14"/>
      <c r="R61" s="14"/>
      <c r="S61" s="226"/>
    </row>
    <row r="62" spans="2:21" s="227" customFormat="1" ht="19.5" hidden="1" thickBot="1" x14ac:dyDescent="0.3">
      <c r="B62" s="42"/>
      <c r="C62" s="18"/>
      <c r="D62" s="322"/>
      <c r="E62" s="318"/>
      <c r="F62" s="318"/>
      <c r="G62" s="17"/>
      <c r="H62" s="14"/>
      <c r="I62" s="14"/>
      <c r="J62" s="14"/>
      <c r="K62" s="15"/>
      <c r="L62" s="14"/>
      <c r="M62" s="14"/>
      <c r="N62" s="14"/>
      <c r="O62" s="17"/>
      <c r="P62" s="14"/>
      <c r="Q62" s="14"/>
      <c r="R62" s="14"/>
      <c r="S62" s="226"/>
      <c r="U62" s="227" t="s">
        <v>16</v>
      </c>
    </row>
    <row r="63" spans="2:21" s="227" customFormat="1" ht="19.5" hidden="1" thickBot="1" x14ac:dyDescent="0.3">
      <c r="B63" s="42"/>
      <c r="C63" s="18"/>
      <c r="D63" s="322"/>
      <c r="E63" s="318"/>
      <c r="F63" s="318"/>
      <c r="G63" s="17"/>
      <c r="H63" s="14"/>
      <c r="I63" s="14"/>
      <c r="J63" s="14"/>
      <c r="K63" s="15"/>
      <c r="L63" s="14"/>
      <c r="M63" s="14"/>
      <c r="N63" s="14"/>
      <c r="O63" s="17"/>
      <c r="P63" s="14"/>
      <c r="Q63" s="14"/>
      <c r="R63" s="14"/>
      <c r="S63" s="226"/>
    </row>
    <row r="64" spans="2:21" s="232" customFormat="1" ht="19.5" hidden="1" thickBot="1" x14ac:dyDescent="0.3">
      <c r="B64" s="45" t="s">
        <v>71</v>
      </c>
      <c r="C64" s="46"/>
      <c r="D64" s="323" t="s">
        <v>72</v>
      </c>
      <c r="E64" s="321"/>
      <c r="F64" s="321"/>
      <c r="G64" s="29">
        <f>SUM(G65:G72)</f>
        <v>0</v>
      </c>
      <c r="H64" s="26">
        <f t="shared" ref="H64:R64" si="8">SUM(H65:H72)</f>
        <v>0</v>
      </c>
      <c r="I64" s="26">
        <f t="shared" si="8"/>
        <v>0</v>
      </c>
      <c r="J64" s="26"/>
      <c r="K64" s="27">
        <f t="shared" si="8"/>
        <v>0</v>
      </c>
      <c r="L64" s="26"/>
      <c r="M64" s="26"/>
      <c r="N64" s="26"/>
      <c r="O64" s="29">
        <f t="shared" si="8"/>
        <v>0</v>
      </c>
      <c r="P64" s="26">
        <f t="shared" si="8"/>
        <v>0</v>
      </c>
      <c r="Q64" s="26">
        <f t="shared" si="8"/>
        <v>0</v>
      </c>
      <c r="R64" s="26">
        <f t="shared" si="8"/>
        <v>0</v>
      </c>
      <c r="S64" s="231"/>
    </row>
    <row r="65" spans="2:19" s="227" customFormat="1" ht="19.5" hidden="1" thickBot="1" x14ac:dyDescent="0.3">
      <c r="B65" s="42" t="s">
        <v>73</v>
      </c>
      <c r="C65" s="18"/>
      <c r="D65" s="322"/>
      <c r="E65" s="318"/>
      <c r="F65" s="318"/>
      <c r="G65" s="17"/>
      <c r="H65" s="14"/>
      <c r="I65" s="14"/>
      <c r="J65" s="14"/>
      <c r="K65" s="15"/>
      <c r="L65" s="14"/>
      <c r="M65" s="14"/>
      <c r="N65" s="14"/>
      <c r="O65" s="17"/>
      <c r="P65" s="14"/>
      <c r="Q65" s="14"/>
      <c r="R65" s="14"/>
      <c r="S65" s="226"/>
    </row>
    <row r="66" spans="2:19" s="227" customFormat="1" ht="19.5" hidden="1" thickBot="1" x14ac:dyDescent="0.3">
      <c r="B66" s="42" t="s">
        <v>74</v>
      </c>
      <c r="C66" s="18"/>
      <c r="D66" s="322"/>
      <c r="E66" s="318"/>
      <c r="F66" s="318"/>
      <c r="G66" s="17"/>
      <c r="H66" s="14"/>
      <c r="I66" s="14"/>
      <c r="J66" s="14"/>
      <c r="K66" s="15"/>
      <c r="L66" s="14"/>
      <c r="M66" s="14"/>
      <c r="N66" s="14"/>
      <c r="O66" s="17"/>
      <c r="P66" s="14"/>
      <c r="Q66" s="14"/>
      <c r="R66" s="14"/>
      <c r="S66" s="226"/>
    </row>
    <row r="67" spans="2:19" s="227" customFormat="1" ht="19.5" hidden="1" thickBot="1" x14ac:dyDescent="0.3">
      <c r="B67" s="42"/>
      <c r="C67" s="18"/>
      <c r="D67" s="322"/>
      <c r="E67" s="318"/>
      <c r="F67" s="318"/>
      <c r="G67" s="17"/>
      <c r="H67" s="14"/>
      <c r="I67" s="14"/>
      <c r="J67" s="14"/>
      <c r="K67" s="15"/>
      <c r="L67" s="14"/>
      <c r="M67" s="14"/>
      <c r="N67" s="14"/>
      <c r="O67" s="17"/>
      <c r="P67" s="14"/>
      <c r="Q67" s="14"/>
      <c r="R67" s="14"/>
      <c r="S67" s="226"/>
    </row>
    <row r="68" spans="2:19" s="227" customFormat="1" ht="19.5" hidden="1" thickBot="1" x14ac:dyDescent="0.3">
      <c r="B68" s="42"/>
      <c r="C68" s="18"/>
      <c r="D68" s="322"/>
      <c r="E68" s="318"/>
      <c r="F68" s="318"/>
      <c r="G68" s="17"/>
      <c r="H68" s="14"/>
      <c r="I68" s="14"/>
      <c r="J68" s="14"/>
      <c r="K68" s="15"/>
      <c r="L68" s="14"/>
      <c r="M68" s="14"/>
      <c r="N68" s="14"/>
      <c r="O68" s="17"/>
      <c r="P68" s="14"/>
      <c r="Q68" s="14"/>
      <c r="R68" s="14"/>
      <c r="S68" s="226"/>
    </row>
    <row r="69" spans="2:19" s="227" customFormat="1" ht="19.5" hidden="1" thickBot="1" x14ac:dyDescent="0.3">
      <c r="B69" s="42"/>
      <c r="C69" s="18"/>
      <c r="D69" s="322"/>
      <c r="E69" s="318"/>
      <c r="F69" s="318"/>
      <c r="G69" s="17"/>
      <c r="H69" s="14"/>
      <c r="I69" s="14"/>
      <c r="J69" s="14"/>
      <c r="K69" s="15"/>
      <c r="L69" s="14"/>
      <c r="M69" s="14"/>
      <c r="N69" s="14"/>
      <c r="O69" s="17"/>
      <c r="P69" s="14"/>
      <c r="Q69" s="14"/>
      <c r="R69" s="14"/>
      <c r="S69" s="226"/>
    </row>
    <row r="70" spans="2:19" s="227" customFormat="1" ht="19.5" hidden="1" thickBot="1" x14ac:dyDescent="0.3">
      <c r="B70" s="42"/>
      <c r="C70" s="18"/>
      <c r="D70" s="322"/>
      <c r="E70" s="318"/>
      <c r="F70" s="318"/>
      <c r="G70" s="17"/>
      <c r="H70" s="14"/>
      <c r="I70" s="14"/>
      <c r="J70" s="14"/>
      <c r="K70" s="15"/>
      <c r="L70" s="14"/>
      <c r="M70" s="14"/>
      <c r="N70" s="14"/>
      <c r="O70" s="17"/>
      <c r="P70" s="14"/>
      <c r="Q70" s="14"/>
      <c r="R70" s="14"/>
      <c r="S70" s="226"/>
    </row>
    <row r="71" spans="2:19" s="237" customFormat="1" ht="19.5" hidden="1" thickBot="1" x14ac:dyDescent="0.3">
      <c r="B71" s="49" t="s">
        <v>75</v>
      </c>
      <c r="C71" s="50"/>
      <c r="D71" s="324"/>
      <c r="E71" s="325"/>
      <c r="F71" s="325"/>
      <c r="G71" s="301"/>
      <c r="H71" s="21"/>
      <c r="I71" s="52"/>
      <c r="J71" s="52"/>
      <c r="K71" s="22"/>
      <c r="L71" s="21"/>
      <c r="M71" s="21"/>
      <c r="N71" s="21"/>
      <c r="O71" s="24"/>
      <c r="P71" s="21"/>
      <c r="Q71" s="21"/>
      <c r="R71" s="21"/>
      <c r="S71" s="236"/>
    </row>
    <row r="72" spans="2:19" s="237" customFormat="1" ht="19.5" hidden="1" thickBot="1" x14ac:dyDescent="0.3">
      <c r="B72" s="49" t="s">
        <v>76</v>
      </c>
      <c r="C72" s="50"/>
      <c r="D72" s="324"/>
      <c r="E72" s="325"/>
      <c r="F72" s="325"/>
      <c r="G72" s="301"/>
      <c r="H72" s="21"/>
      <c r="I72" s="52"/>
      <c r="J72" s="52"/>
      <c r="K72" s="22"/>
      <c r="L72" s="21"/>
      <c r="M72" s="21"/>
      <c r="N72" s="21"/>
      <c r="O72" s="24"/>
      <c r="P72" s="21"/>
      <c r="Q72" s="21"/>
      <c r="R72" s="21"/>
      <c r="S72" s="236"/>
    </row>
    <row r="73" spans="2:19" s="227" customFormat="1" ht="19.5" hidden="1" thickBot="1" x14ac:dyDescent="0.3">
      <c r="B73" s="45" t="s">
        <v>77</v>
      </c>
      <c r="C73" s="46"/>
      <c r="D73" s="323" t="s">
        <v>72</v>
      </c>
      <c r="E73" s="321"/>
      <c r="F73" s="321"/>
      <c r="G73" s="29">
        <f>SUM(G74:G81)</f>
        <v>0</v>
      </c>
      <c r="H73" s="26">
        <f t="shared" ref="H73:R73" si="9">SUM(H74:H81)</f>
        <v>0</v>
      </c>
      <c r="I73" s="26">
        <f t="shared" si="9"/>
        <v>0</v>
      </c>
      <c r="J73" s="26"/>
      <c r="K73" s="27">
        <f t="shared" si="9"/>
        <v>0</v>
      </c>
      <c r="L73" s="26"/>
      <c r="M73" s="26"/>
      <c r="N73" s="26"/>
      <c r="O73" s="29">
        <f t="shared" si="9"/>
        <v>0</v>
      </c>
      <c r="P73" s="26">
        <f t="shared" si="9"/>
        <v>0</v>
      </c>
      <c r="Q73" s="26">
        <f t="shared" si="9"/>
        <v>0</v>
      </c>
      <c r="R73" s="26">
        <f t="shared" si="9"/>
        <v>0</v>
      </c>
      <c r="S73" s="226"/>
    </row>
    <row r="74" spans="2:19" s="227" customFormat="1" ht="19.5" hidden="1" thickBot="1" x14ac:dyDescent="0.3">
      <c r="B74" s="42" t="s">
        <v>78</v>
      </c>
      <c r="C74" s="18"/>
      <c r="D74" s="322"/>
      <c r="E74" s="318"/>
      <c r="F74" s="318"/>
      <c r="G74" s="17"/>
      <c r="H74" s="14"/>
      <c r="I74" s="14"/>
      <c r="J74" s="14"/>
      <c r="K74" s="15"/>
      <c r="L74" s="14"/>
      <c r="M74" s="14"/>
      <c r="N74" s="14"/>
      <c r="O74" s="17"/>
      <c r="P74" s="14"/>
      <c r="Q74" s="14"/>
      <c r="R74" s="14"/>
      <c r="S74" s="226"/>
    </row>
    <row r="75" spans="2:19" s="227" customFormat="1" ht="19.5" hidden="1" thickBot="1" x14ac:dyDescent="0.3">
      <c r="B75" s="42"/>
      <c r="C75" s="18"/>
      <c r="D75" s="322"/>
      <c r="E75" s="318"/>
      <c r="F75" s="318"/>
      <c r="G75" s="17"/>
      <c r="H75" s="14"/>
      <c r="I75" s="14"/>
      <c r="J75" s="14"/>
      <c r="K75" s="15"/>
      <c r="L75" s="14"/>
      <c r="M75" s="14"/>
      <c r="N75" s="14"/>
      <c r="O75" s="17"/>
      <c r="P75" s="14"/>
      <c r="Q75" s="14"/>
      <c r="R75" s="14"/>
      <c r="S75" s="226"/>
    </row>
    <row r="76" spans="2:19" s="227" customFormat="1" ht="19.5" hidden="1" thickBot="1" x14ac:dyDescent="0.3">
      <c r="B76" s="42"/>
      <c r="C76" s="18"/>
      <c r="D76" s="322"/>
      <c r="E76" s="318"/>
      <c r="F76" s="318"/>
      <c r="G76" s="17"/>
      <c r="H76" s="14"/>
      <c r="I76" s="14"/>
      <c r="J76" s="14"/>
      <c r="K76" s="15"/>
      <c r="L76" s="14"/>
      <c r="M76" s="14"/>
      <c r="N76" s="14"/>
      <c r="O76" s="17"/>
      <c r="P76" s="14"/>
      <c r="Q76" s="14"/>
      <c r="R76" s="14"/>
      <c r="S76" s="226"/>
    </row>
    <row r="77" spans="2:19" s="227" customFormat="1" ht="19.5" hidden="1" thickBot="1" x14ac:dyDescent="0.3">
      <c r="B77" s="42"/>
      <c r="C77" s="18"/>
      <c r="D77" s="322"/>
      <c r="E77" s="318"/>
      <c r="F77" s="318"/>
      <c r="G77" s="17"/>
      <c r="H77" s="14"/>
      <c r="I77" s="14"/>
      <c r="J77" s="14"/>
      <c r="K77" s="15"/>
      <c r="L77" s="14"/>
      <c r="M77" s="14"/>
      <c r="N77" s="14"/>
      <c r="O77" s="17"/>
      <c r="P77" s="14"/>
      <c r="Q77" s="14"/>
      <c r="R77" s="14"/>
      <c r="S77" s="226"/>
    </row>
    <row r="78" spans="2:19" s="227" customFormat="1" ht="19.5" hidden="1" thickBot="1" x14ac:dyDescent="0.3">
      <c r="B78" s="42"/>
      <c r="C78" s="18"/>
      <c r="D78" s="322"/>
      <c r="E78" s="318"/>
      <c r="F78" s="318"/>
      <c r="G78" s="17"/>
      <c r="H78" s="14"/>
      <c r="I78" s="14"/>
      <c r="J78" s="14"/>
      <c r="K78" s="15"/>
      <c r="L78" s="14"/>
      <c r="M78" s="14"/>
      <c r="N78" s="14"/>
      <c r="O78" s="17"/>
      <c r="P78" s="14"/>
      <c r="Q78" s="14"/>
      <c r="R78" s="14"/>
      <c r="S78" s="226"/>
    </row>
    <row r="79" spans="2:19" s="227" customFormat="1" ht="19.5" hidden="1" thickBot="1" x14ac:dyDescent="0.3">
      <c r="B79" s="42"/>
      <c r="C79" s="18"/>
      <c r="D79" s="322"/>
      <c r="E79" s="318"/>
      <c r="F79" s="318"/>
      <c r="G79" s="17"/>
      <c r="H79" s="14"/>
      <c r="I79" s="14"/>
      <c r="J79" s="14"/>
      <c r="K79" s="15"/>
      <c r="L79" s="14"/>
      <c r="M79" s="14"/>
      <c r="N79" s="14"/>
      <c r="O79" s="17"/>
      <c r="P79" s="14"/>
      <c r="Q79" s="14"/>
      <c r="R79" s="14"/>
      <c r="S79" s="226"/>
    </row>
    <row r="80" spans="2:19" s="237" customFormat="1" ht="19.5" hidden="1" thickBot="1" x14ac:dyDescent="0.3">
      <c r="B80" s="49" t="s">
        <v>79</v>
      </c>
      <c r="C80" s="50"/>
      <c r="D80" s="324"/>
      <c r="E80" s="325"/>
      <c r="F80" s="325"/>
      <c r="G80" s="301"/>
      <c r="H80" s="21"/>
      <c r="I80" s="52"/>
      <c r="J80" s="52"/>
      <c r="K80" s="22"/>
      <c r="L80" s="21"/>
      <c r="M80" s="21"/>
      <c r="N80" s="21"/>
      <c r="O80" s="24"/>
      <c r="P80" s="21"/>
      <c r="Q80" s="21"/>
      <c r="R80" s="21"/>
      <c r="S80" s="236"/>
    </row>
    <row r="81" spans="2:19" s="237" customFormat="1" ht="19.5" hidden="1" thickBot="1" x14ac:dyDescent="0.3">
      <c r="B81" s="49" t="s">
        <v>80</v>
      </c>
      <c r="C81" s="50"/>
      <c r="D81" s="324"/>
      <c r="E81" s="325"/>
      <c r="F81" s="325"/>
      <c r="G81" s="301"/>
      <c r="H81" s="21"/>
      <c r="I81" s="52"/>
      <c r="J81" s="52"/>
      <c r="K81" s="22"/>
      <c r="L81" s="21"/>
      <c r="M81" s="21"/>
      <c r="N81" s="21"/>
      <c r="O81" s="24"/>
      <c r="P81" s="21"/>
      <c r="Q81" s="21"/>
      <c r="R81" s="21"/>
      <c r="S81" s="236"/>
    </row>
    <row r="82" spans="2:19" s="227" customFormat="1" ht="19.5" hidden="1" thickBot="1" x14ac:dyDescent="0.3">
      <c r="B82" s="45" t="s">
        <v>81</v>
      </c>
      <c r="C82" s="46"/>
      <c r="D82" s="323" t="s">
        <v>72</v>
      </c>
      <c r="E82" s="321"/>
      <c r="F82" s="321"/>
      <c r="G82" s="29">
        <f>SUM(G83:G89)</f>
        <v>0</v>
      </c>
      <c r="H82" s="26">
        <f t="shared" ref="H82:R82" si="10">SUM(H83:H89)</f>
        <v>0</v>
      </c>
      <c r="I82" s="26">
        <f t="shared" si="10"/>
        <v>0</v>
      </c>
      <c r="J82" s="26"/>
      <c r="K82" s="27">
        <f t="shared" si="10"/>
        <v>0</v>
      </c>
      <c r="L82" s="26"/>
      <c r="M82" s="26"/>
      <c r="N82" s="26"/>
      <c r="O82" s="29">
        <f t="shared" si="10"/>
        <v>0</v>
      </c>
      <c r="P82" s="26">
        <f t="shared" si="10"/>
        <v>0</v>
      </c>
      <c r="Q82" s="26">
        <f t="shared" si="10"/>
        <v>0</v>
      </c>
      <c r="R82" s="26">
        <f t="shared" si="10"/>
        <v>0</v>
      </c>
      <c r="S82" s="226"/>
    </row>
    <row r="83" spans="2:19" s="227" customFormat="1" ht="19.5" hidden="1" thickBot="1" x14ac:dyDescent="0.3">
      <c r="B83" s="42" t="s">
        <v>82</v>
      </c>
      <c r="C83" s="18"/>
      <c r="D83" s="322"/>
      <c r="E83" s="318"/>
      <c r="F83" s="318"/>
      <c r="G83" s="17"/>
      <c r="H83" s="14"/>
      <c r="I83" s="14"/>
      <c r="J83" s="14"/>
      <c r="K83" s="15"/>
      <c r="L83" s="14"/>
      <c r="M83" s="14"/>
      <c r="N83" s="14"/>
      <c r="O83" s="17"/>
      <c r="P83" s="14"/>
      <c r="Q83" s="14"/>
      <c r="R83" s="14"/>
      <c r="S83" s="226"/>
    </row>
    <row r="84" spans="2:19" s="227" customFormat="1" ht="19.5" hidden="1" thickBot="1" x14ac:dyDescent="0.3">
      <c r="B84" s="42"/>
      <c r="C84" s="18"/>
      <c r="D84" s="322"/>
      <c r="E84" s="318"/>
      <c r="F84" s="318"/>
      <c r="G84" s="17"/>
      <c r="H84" s="14"/>
      <c r="I84" s="14"/>
      <c r="J84" s="14"/>
      <c r="K84" s="15"/>
      <c r="L84" s="14"/>
      <c r="M84" s="14"/>
      <c r="N84" s="14"/>
      <c r="O84" s="17"/>
      <c r="P84" s="14"/>
      <c r="Q84" s="14"/>
      <c r="R84" s="14"/>
      <c r="S84" s="226"/>
    </row>
    <row r="85" spans="2:19" s="227" customFormat="1" ht="19.5" hidden="1" thickBot="1" x14ac:dyDescent="0.3">
      <c r="B85" s="42"/>
      <c r="C85" s="18"/>
      <c r="D85" s="322"/>
      <c r="E85" s="318"/>
      <c r="F85" s="318"/>
      <c r="G85" s="17"/>
      <c r="H85" s="14"/>
      <c r="I85" s="14"/>
      <c r="J85" s="14"/>
      <c r="K85" s="15"/>
      <c r="L85" s="14"/>
      <c r="M85" s="14"/>
      <c r="N85" s="14"/>
      <c r="O85" s="17"/>
      <c r="P85" s="14"/>
      <c r="Q85" s="14"/>
      <c r="R85" s="14"/>
      <c r="S85" s="226"/>
    </row>
    <row r="86" spans="2:19" s="227" customFormat="1" ht="19.5" hidden="1" thickBot="1" x14ac:dyDescent="0.3">
      <c r="B86" s="42"/>
      <c r="C86" s="18"/>
      <c r="D86" s="322"/>
      <c r="E86" s="318"/>
      <c r="F86" s="318"/>
      <c r="G86" s="17"/>
      <c r="H86" s="14"/>
      <c r="I86" s="14"/>
      <c r="J86" s="14"/>
      <c r="K86" s="15"/>
      <c r="L86" s="14"/>
      <c r="M86" s="14"/>
      <c r="N86" s="14"/>
      <c r="O86" s="17"/>
      <c r="P86" s="14"/>
      <c r="Q86" s="14"/>
      <c r="R86" s="14"/>
      <c r="S86" s="226"/>
    </row>
    <row r="87" spans="2:19" s="227" customFormat="1" ht="19.5" hidden="1" thickBot="1" x14ac:dyDescent="0.3">
      <c r="B87" s="42"/>
      <c r="C87" s="18"/>
      <c r="D87" s="322"/>
      <c r="E87" s="318"/>
      <c r="F87" s="318"/>
      <c r="G87" s="17"/>
      <c r="H87" s="14"/>
      <c r="I87" s="14"/>
      <c r="J87" s="14"/>
      <c r="K87" s="15"/>
      <c r="L87" s="14"/>
      <c r="M87" s="14"/>
      <c r="N87" s="14"/>
      <c r="O87" s="17"/>
      <c r="P87" s="14"/>
      <c r="Q87" s="14"/>
      <c r="R87" s="14"/>
      <c r="S87" s="226"/>
    </row>
    <row r="88" spans="2:19" s="237" customFormat="1" ht="19.5" hidden="1" thickBot="1" x14ac:dyDescent="0.3">
      <c r="B88" s="49" t="s">
        <v>83</v>
      </c>
      <c r="C88" s="50"/>
      <c r="D88" s="324"/>
      <c r="E88" s="325"/>
      <c r="F88" s="325"/>
      <c r="G88" s="24"/>
      <c r="H88" s="21"/>
      <c r="I88" s="21"/>
      <c r="J88" s="21"/>
      <c r="K88" s="22"/>
      <c r="L88" s="21"/>
      <c r="M88" s="21"/>
      <c r="N88" s="21"/>
      <c r="O88" s="24"/>
      <c r="P88" s="21"/>
      <c r="Q88" s="21"/>
      <c r="R88" s="21"/>
      <c r="S88" s="236"/>
    </row>
    <row r="89" spans="2:19" s="237" customFormat="1" ht="19.5" hidden="1" thickBot="1" x14ac:dyDescent="0.3">
      <c r="B89" s="49" t="s">
        <v>84</v>
      </c>
      <c r="C89" s="50"/>
      <c r="D89" s="324"/>
      <c r="E89" s="325"/>
      <c r="F89" s="325"/>
      <c r="G89" s="24"/>
      <c r="H89" s="21"/>
      <c r="I89" s="21"/>
      <c r="J89" s="21"/>
      <c r="K89" s="22"/>
      <c r="L89" s="21"/>
      <c r="M89" s="21"/>
      <c r="N89" s="21"/>
      <c r="O89" s="24"/>
      <c r="P89" s="21"/>
      <c r="Q89" s="21"/>
      <c r="R89" s="21"/>
      <c r="S89" s="236"/>
    </row>
    <row r="90" spans="2:19" s="227" customFormat="1" ht="19.5" hidden="1" thickBot="1" x14ac:dyDescent="0.3">
      <c r="B90" s="53"/>
      <c r="C90" s="204"/>
      <c r="D90" s="326"/>
      <c r="E90" s="318"/>
      <c r="F90" s="318"/>
      <c r="G90" s="59"/>
      <c r="H90" s="55"/>
      <c r="I90" s="55"/>
      <c r="J90" s="55"/>
      <c r="K90" s="56"/>
      <c r="L90" s="14"/>
      <c r="M90" s="14"/>
      <c r="N90" s="14"/>
      <c r="O90" s="17"/>
      <c r="P90" s="14"/>
      <c r="Q90" s="14"/>
      <c r="R90" s="14"/>
      <c r="S90" s="226"/>
    </row>
    <row r="91" spans="2:19" s="223" customFormat="1" ht="19.5" thickBot="1" x14ac:dyDescent="0.3">
      <c r="B91" s="110" t="s">
        <v>196</v>
      </c>
      <c r="C91" s="111"/>
      <c r="D91" s="327" t="s">
        <v>327</v>
      </c>
      <c r="E91" s="328">
        <f>E96+E94+E28+E8</f>
        <v>2976</v>
      </c>
      <c r="F91" s="411">
        <f>F28+F8</f>
        <v>63</v>
      </c>
      <c r="G91" s="412">
        <f>G96+G28+G8</f>
        <v>2845</v>
      </c>
      <c r="H91" s="112">
        <f>H28+H8</f>
        <v>574</v>
      </c>
      <c r="I91" s="112">
        <f>I28+I8</f>
        <v>1360</v>
      </c>
      <c r="J91" s="112">
        <f>J28+J8</f>
        <v>70</v>
      </c>
      <c r="K91" s="113">
        <f>K28+K8</f>
        <v>30</v>
      </c>
      <c r="L91" s="277">
        <f>L28+L8</f>
        <v>635</v>
      </c>
      <c r="M91" s="277">
        <f>M28+M8</f>
        <v>72</v>
      </c>
      <c r="N91" s="277">
        <f>N28+N8</f>
        <v>68</v>
      </c>
      <c r="O91" s="290"/>
      <c r="P91" s="277"/>
      <c r="Q91" s="277"/>
      <c r="R91" s="277"/>
      <c r="S91" s="222"/>
    </row>
    <row r="92" spans="2:19" s="227" customFormat="1" ht="19.5" thickBot="1" x14ac:dyDescent="0.3">
      <c r="B92" s="542" t="s">
        <v>87</v>
      </c>
      <c r="C92" s="543"/>
      <c r="D92" s="68"/>
      <c r="E92" s="302"/>
      <c r="F92" s="302"/>
      <c r="G92" s="413">
        <f>G53+G49+G35+G29+G24+G20+G9</f>
        <v>2209</v>
      </c>
      <c r="H92" s="60">
        <f>H91</f>
        <v>574</v>
      </c>
      <c r="I92" s="60">
        <f>I91</f>
        <v>1360</v>
      </c>
      <c r="J92" s="60">
        <f>J91</f>
        <v>70</v>
      </c>
      <c r="K92" s="61">
        <f>K91</f>
        <v>30</v>
      </c>
      <c r="L92" s="6">
        <v>0</v>
      </c>
      <c r="M92" s="6">
        <f>M91</f>
        <v>72</v>
      </c>
      <c r="N92" s="6">
        <f>N91</f>
        <v>68</v>
      </c>
      <c r="O92" s="9">
        <f>O28+O8</f>
        <v>612</v>
      </c>
      <c r="P92" s="6">
        <f>P28+P8</f>
        <v>832</v>
      </c>
      <c r="Q92" s="6">
        <f>Q47+Q35+Q29</f>
        <v>612</v>
      </c>
      <c r="R92" s="6">
        <f>R35+R49+R53</f>
        <v>216</v>
      </c>
      <c r="S92" s="226">
        <f>SUM(O92:R92)</f>
        <v>2272</v>
      </c>
    </row>
    <row r="93" spans="2:19" s="227" customFormat="1" ht="18.75" x14ac:dyDescent="0.25">
      <c r="B93" s="544" t="s">
        <v>86</v>
      </c>
      <c r="C93" s="545"/>
      <c r="D93" s="4"/>
      <c r="E93" s="281"/>
      <c r="F93" s="281"/>
      <c r="G93" s="414">
        <f>G91-G96</f>
        <v>2809</v>
      </c>
      <c r="H93" s="6">
        <v>0</v>
      </c>
      <c r="I93" s="6">
        <v>0</v>
      </c>
      <c r="J93" s="6">
        <v>0</v>
      </c>
      <c r="K93" s="7">
        <v>0</v>
      </c>
      <c r="L93" s="6">
        <f>L91</f>
        <v>635</v>
      </c>
      <c r="M93" s="6"/>
      <c r="N93" s="6"/>
      <c r="O93" s="9">
        <v>612</v>
      </c>
      <c r="P93" s="6">
        <v>864</v>
      </c>
      <c r="Q93" s="6">
        <f>Q28</f>
        <v>612</v>
      </c>
      <c r="R93" s="6">
        <f>R28</f>
        <v>816</v>
      </c>
      <c r="S93" s="226">
        <f>SUM(O93:R93)</f>
        <v>2904</v>
      </c>
    </row>
    <row r="94" spans="2:19" s="227" customFormat="1" ht="18.75" x14ac:dyDescent="0.25">
      <c r="B94" s="542" t="s">
        <v>339</v>
      </c>
      <c r="C94" s="543"/>
      <c r="D94" s="415"/>
      <c r="E94" s="420">
        <v>36</v>
      </c>
      <c r="F94" s="416"/>
      <c r="G94" s="417"/>
      <c r="H94" s="418"/>
      <c r="I94" s="418"/>
      <c r="J94" s="418"/>
      <c r="K94" s="419"/>
      <c r="L94" s="6"/>
      <c r="M94" s="6"/>
      <c r="N94" s="6"/>
      <c r="O94" s="9"/>
      <c r="P94" s="6">
        <v>12</v>
      </c>
      <c r="Q94" s="6">
        <v>12</v>
      </c>
      <c r="R94" s="6">
        <v>12</v>
      </c>
      <c r="S94" s="226">
        <f>SUM(O94:R94)</f>
        <v>36</v>
      </c>
    </row>
    <row r="95" spans="2:19" s="227" customFormat="1" ht="19.5" thickBot="1" x14ac:dyDescent="0.3">
      <c r="B95" s="475" t="s">
        <v>88</v>
      </c>
      <c r="C95" s="476"/>
      <c r="D95" s="69"/>
      <c r="E95" s="282"/>
      <c r="F95" s="282"/>
      <c r="G95" s="63"/>
      <c r="H95" s="62"/>
      <c r="I95" s="62"/>
      <c r="J95" s="62"/>
      <c r="K95" s="272"/>
      <c r="L95" s="6"/>
      <c r="M95" s="6"/>
      <c r="N95" s="6"/>
      <c r="O95" s="17">
        <v>36</v>
      </c>
      <c r="P95" s="14">
        <v>36</v>
      </c>
      <c r="Q95" s="14">
        <v>36</v>
      </c>
      <c r="R95" s="14">
        <v>36</v>
      </c>
      <c r="S95" s="226"/>
    </row>
    <row r="96" spans="2:19" s="227" customFormat="1" ht="34.5" customHeight="1" thickBot="1" x14ac:dyDescent="0.3">
      <c r="B96" s="64" t="s">
        <v>89</v>
      </c>
      <c r="C96" s="66" t="s">
        <v>328</v>
      </c>
      <c r="D96" s="70"/>
      <c r="E96" s="421">
        <v>36</v>
      </c>
      <c r="F96" s="283"/>
      <c r="G96" s="67">
        <v>36</v>
      </c>
      <c r="H96" s="65"/>
      <c r="I96" s="65"/>
      <c r="J96" s="65"/>
      <c r="K96" s="71"/>
      <c r="L96" s="14"/>
      <c r="M96" s="14"/>
      <c r="N96" s="14"/>
      <c r="O96" s="17"/>
      <c r="P96" s="14"/>
      <c r="Q96" s="14"/>
      <c r="R96" s="14"/>
      <c r="S96" s="226">
        <f>E96</f>
        <v>36</v>
      </c>
    </row>
    <row r="97" spans="2:23" s="239" customFormat="1" ht="18.75" customHeight="1" x14ac:dyDescent="0.25">
      <c r="B97" s="72" t="s">
        <v>99</v>
      </c>
      <c r="C97" s="81"/>
      <c r="D97" s="520" t="s">
        <v>91</v>
      </c>
      <c r="E97" s="284"/>
      <c r="F97" s="284"/>
      <c r="G97" s="523" t="s">
        <v>98</v>
      </c>
      <c r="H97" s="524"/>
      <c r="I97" s="524"/>
      <c r="J97" s="524"/>
      <c r="K97" s="525"/>
      <c r="L97" s="266"/>
      <c r="M97" s="266"/>
      <c r="N97" s="266"/>
      <c r="O97" s="291">
        <v>612</v>
      </c>
      <c r="P97" s="274">
        <v>864</v>
      </c>
      <c r="Q97" s="273">
        <v>576</v>
      </c>
      <c r="R97" s="274">
        <v>432</v>
      </c>
      <c r="S97" s="114">
        <v>2772</v>
      </c>
      <c r="T97" s="238" t="s">
        <v>197</v>
      </c>
      <c r="W97" s="239" t="s">
        <v>16</v>
      </c>
    </row>
    <row r="98" spans="2:23" s="239" customFormat="1" ht="18.75" customHeight="1" x14ac:dyDescent="0.25">
      <c r="B98" s="513" t="s">
        <v>90</v>
      </c>
      <c r="C98" s="514"/>
      <c r="D98" s="521"/>
      <c r="E98" s="285"/>
      <c r="F98" s="285"/>
      <c r="G98" s="507" t="s">
        <v>92</v>
      </c>
      <c r="H98" s="508"/>
      <c r="I98" s="508"/>
      <c r="J98" s="508"/>
      <c r="K98" s="509"/>
      <c r="L98" s="266"/>
      <c r="M98" s="266"/>
      <c r="N98" s="266"/>
      <c r="O98" s="75"/>
      <c r="P98" s="74"/>
      <c r="Q98" s="73"/>
      <c r="R98" s="74">
        <v>360</v>
      </c>
      <c r="S98" s="219">
        <f>SUM(R98:R98)</f>
        <v>360</v>
      </c>
      <c r="T98" s="240" t="s">
        <v>235</v>
      </c>
    </row>
    <row r="99" spans="2:23" s="239" customFormat="1" ht="18.75" customHeight="1" x14ac:dyDescent="0.25">
      <c r="B99" s="502" t="s">
        <v>100</v>
      </c>
      <c r="C99" s="503"/>
      <c r="D99" s="521"/>
      <c r="E99" s="285"/>
      <c r="F99" s="285"/>
      <c r="G99" s="507" t="s">
        <v>93</v>
      </c>
      <c r="H99" s="508"/>
      <c r="I99" s="508"/>
      <c r="J99" s="508"/>
      <c r="K99" s="509"/>
      <c r="L99" s="266"/>
      <c r="M99" s="266"/>
      <c r="N99" s="266"/>
      <c r="O99" s="75"/>
      <c r="P99" s="74"/>
      <c r="Q99" s="73"/>
      <c r="R99" s="74"/>
      <c r="S99" s="219" t="e">
        <f>SUM(#REF!)</f>
        <v>#REF!</v>
      </c>
      <c r="T99" s="240" t="s">
        <v>236</v>
      </c>
    </row>
    <row r="100" spans="2:23" s="239" customFormat="1" ht="18.75" customHeight="1" x14ac:dyDescent="0.25">
      <c r="B100" s="515" t="s">
        <v>101</v>
      </c>
      <c r="C100" s="516"/>
      <c r="D100" s="521"/>
      <c r="E100" s="285"/>
      <c r="F100" s="285"/>
      <c r="G100" s="510" t="s">
        <v>198</v>
      </c>
      <c r="H100" s="511"/>
      <c r="I100" s="511"/>
      <c r="J100" s="511"/>
      <c r="K100" s="512"/>
      <c r="L100" s="267"/>
      <c r="M100" s="267"/>
      <c r="N100" s="267"/>
      <c r="O100" s="78"/>
      <c r="P100" s="77"/>
      <c r="Q100" s="76">
        <v>3</v>
      </c>
      <c r="R100" s="77">
        <v>3</v>
      </c>
      <c r="S100" s="115" t="s">
        <v>237</v>
      </c>
      <c r="T100" s="240"/>
    </row>
    <row r="101" spans="2:23" s="239" customFormat="1" ht="18.75" customHeight="1" x14ac:dyDescent="0.25">
      <c r="B101" s="515" t="s">
        <v>96</v>
      </c>
      <c r="C101" s="517"/>
      <c r="D101" s="521"/>
      <c r="E101" s="285"/>
      <c r="F101" s="285"/>
      <c r="G101" s="507" t="s">
        <v>199</v>
      </c>
      <c r="H101" s="508"/>
      <c r="I101" s="508"/>
      <c r="J101" s="508"/>
      <c r="K101" s="509"/>
      <c r="L101" s="266"/>
      <c r="M101" s="266"/>
      <c r="N101" s="266"/>
      <c r="O101" s="75"/>
      <c r="P101" s="74">
        <v>9</v>
      </c>
      <c r="Q101" s="73">
        <v>4</v>
      </c>
      <c r="R101" s="74">
        <v>2</v>
      </c>
      <c r="S101" s="219" t="s">
        <v>238</v>
      </c>
      <c r="T101" s="240"/>
    </row>
    <row r="102" spans="2:23" s="239" customFormat="1" ht="18.75" customHeight="1" thickBot="1" x14ac:dyDescent="0.3">
      <c r="B102" s="518" t="s">
        <v>97</v>
      </c>
      <c r="C102" s="519"/>
      <c r="D102" s="522"/>
      <c r="E102" s="286"/>
      <c r="F102" s="286"/>
      <c r="G102" s="504" t="s">
        <v>94</v>
      </c>
      <c r="H102" s="505"/>
      <c r="I102" s="505"/>
      <c r="J102" s="505"/>
      <c r="K102" s="506"/>
      <c r="L102" s="266"/>
      <c r="M102" s="266"/>
      <c r="N102" s="266"/>
      <c r="O102" s="292"/>
      <c r="P102" s="83"/>
      <c r="Q102" s="79"/>
      <c r="R102" s="80"/>
      <c r="S102" s="241"/>
      <c r="T102" s="242"/>
    </row>
    <row r="103" spans="2:23" s="239" customFormat="1" ht="15" customHeight="1" x14ac:dyDescent="0.25">
      <c r="S103" s="243"/>
    </row>
    <row r="108" spans="2:23" x14ac:dyDescent="0.25">
      <c r="C108" s="220" t="s">
        <v>16</v>
      </c>
    </row>
  </sheetData>
  <mergeCells count="40">
    <mergeCell ref="B94:C94"/>
    <mergeCell ref="B93:C93"/>
    <mergeCell ref="D50:D51"/>
    <mergeCell ref="D54:D55"/>
    <mergeCell ref="E2:E7"/>
    <mergeCell ref="B92:C92"/>
    <mergeCell ref="C2:C7"/>
    <mergeCell ref="D2:D7"/>
    <mergeCell ref="S22:W22"/>
    <mergeCell ref="S20:W20"/>
    <mergeCell ref="Q3:R5"/>
    <mergeCell ref="O3:P5"/>
    <mergeCell ref="B99:C99"/>
    <mergeCell ref="G102:K102"/>
    <mergeCell ref="G101:K101"/>
    <mergeCell ref="G100:K100"/>
    <mergeCell ref="B98:C98"/>
    <mergeCell ref="B100:C100"/>
    <mergeCell ref="B101:C101"/>
    <mergeCell ref="B102:C102"/>
    <mergeCell ref="D97:D102"/>
    <mergeCell ref="G97:K97"/>
    <mergeCell ref="G98:K98"/>
    <mergeCell ref="G99:K99"/>
    <mergeCell ref="B95:C95"/>
    <mergeCell ref="B1:R1"/>
    <mergeCell ref="G3:N3"/>
    <mergeCell ref="L4:L7"/>
    <mergeCell ref="M4:N6"/>
    <mergeCell ref="O2:R2"/>
    <mergeCell ref="G4:G7"/>
    <mergeCell ref="H4:H7"/>
    <mergeCell ref="I4:K4"/>
    <mergeCell ref="G2:K2"/>
    <mergeCell ref="I5:I7"/>
    <mergeCell ref="J5:K5"/>
    <mergeCell ref="J6:J7"/>
    <mergeCell ref="K6:K7"/>
    <mergeCell ref="F2:F7"/>
    <mergeCell ref="B2:B7"/>
  </mergeCells>
  <pageMargins left="0" right="0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view="pageLayout" zoomScaleNormal="69" workbookViewId="0">
      <selection activeCell="D3" sqref="D3"/>
    </sheetView>
  </sheetViews>
  <sheetFormatPr defaultRowHeight="18.75" x14ac:dyDescent="0.3"/>
  <cols>
    <col min="1" max="1" width="9.140625" style="178"/>
    <col min="2" max="2" width="11.42578125" style="178" customWidth="1"/>
    <col min="3" max="3" width="10.7109375" style="178" customWidth="1"/>
    <col min="4" max="4" width="73.42578125" style="178" customWidth="1"/>
    <col min="5" max="5" width="16.7109375" style="178" customWidth="1"/>
    <col min="6" max="16384" width="9.140625" style="178"/>
  </cols>
  <sheetData>
    <row r="2" spans="2:5" x14ac:dyDescent="0.3">
      <c r="B2" s="48" t="s">
        <v>212</v>
      </c>
    </row>
    <row r="3" spans="2:5" ht="19.5" thickBot="1" x14ac:dyDescent="0.35"/>
    <row r="4" spans="2:5" x14ac:dyDescent="0.3">
      <c r="B4" s="548" t="s">
        <v>213</v>
      </c>
      <c r="C4" s="550" t="s">
        <v>214</v>
      </c>
      <c r="D4" s="552" t="s">
        <v>215</v>
      </c>
      <c r="E4" s="179" t="s">
        <v>216</v>
      </c>
    </row>
    <row r="5" spans="2:5" ht="19.5" thickBot="1" x14ac:dyDescent="0.35">
      <c r="B5" s="549"/>
      <c r="C5" s="551"/>
      <c r="D5" s="553"/>
      <c r="E5" s="180" t="s">
        <v>217</v>
      </c>
    </row>
    <row r="6" spans="2:5" x14ac:dyDescent="0.3">
      <c r="B6" s="554">
        <v>6</v>
      </c>
      <c r="C6" s="181" t="s">
        <v>51</v>
      </c>
      <c r="D6" s="182" t="s">
        <v>52</v>
      </c>
      <c r="E6" s="556" t="s">
        <v>259</v>
      </c>
    </row>
    <row r="7" spans="2:5" ht="19.5" thickBot="1" x14ac:dyDescent="0.35">
      <c r="B7" s="555"/>
      <c r="C7" s="183" t="s">
        <v>59</v>
      </c>
      <c r="D7" s="184" t="s">
        <v>60</v>
      </c>
      <c r="E7" s="557"/>
    </row>
    <row r="9" spans="2:5" x14ac:dyDescent="0.3">
      <c r="B9" s="185" t="s">
        <v>183</v>
      </c>
      <c r="C9" s="186"/>
      <c r="D9" s="186"/>
    </row>
    <row r="10" spans="2:5" x14ac:dyDescent="0.3">
      <c r="B10" s="186"/>
      <c r="C10" s="186"/>
      <c r="D10" s="186"/>
    </row>
    <row r="11" spans="2:5" x14ac:dyDescent="0.3">
      <c r="B11" s="1" t="s">
        <v>218</v>
      </c>
      <c r="C11" s="187"/>
      <c r="D11" s="186"/>
    </row>
    <row r="12" spans="2:5" x14ac:dyDescent="0.3">
      <c r="B12" s="1" t="s">
        <v>219</v>
      </c>
      <c r="C12" s="187"/>
      <c r="D12" s="186"/>
    </row>
    <row r="13" spans="2:5" x14ac:dyDescent="0.3">
      <c r="B13" s="1" t="s">
        <v>220</v>
      </c>
      <c r="C13" s="187"/>
      <c r="D13" s="186"/>
    </row>
    <row r="14" spans="2:5" x14ac:dyDescent="0.3">
      <c r="B14" s="1" t="s">
        <v>221</v>
      </c>
      <c r="C14" s="187"/>
      <c r="D14" s="186"/>
    </row>
    <row r="15" spans="2:5" x14ac:dyDescent="0.3">
      <c r="B15" s="1" t="s">
        <v>222</v>
      </c>
      <c r="C15" s="187"/>
      <c r="D15" s="186"/>
    </row>
    <row r="16" spans="2:5" x14ac:dyDescent="0.3">
      <c r="B16" s="1" t="s">
        <v>223</v>
      </c>
      <c r="C16" s="187"/>
      <c r="D16" s="186"/>
    </row>
    <row r="17" spans="2:2" x14ac:dyDescent="0.3">
      <c r="B17" s="1" t="s">
        <v>224</v>
      </c>
    </row>
  </sheetData>
  <mergeCells count="5">
    <mergeCell ref="B4:B5"/>
    <mergeCell ref="C4:C5"/>
    <mergeCell ref="D4:D5"/>
    <mergeCell ref="B6:B7"/>
    <mergeCell ref="E6:E7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view="pageLayout" zoomScale="90" zoomScaleNormal="70" zoomScalePageLayoutView="90" workbookViewId="0">
      <selection activeCell="E10" sqref="E10"/>
    </sheetView>
  </sheetViews>
  <sheetFormatPr defaultRowHeight="18.75" x14ac:dyDescent="0.3"/>
  <cols>
    <col min="1" max="1" width="9.140625" style="178"/>
    <col min="2" max="2" width="6" style="178" customWidth="1"/>
    <col min="3" max="3" width="58.140625" style="178" customWidth="1"/>
    <col min="4" max="4" width="21.5703125" style="178" customWidth="1"/>
    <col min="5" max="5" width="21.7109375" style="178" customWidth="1"/>
    <col min="6" max="6" width="13.7109375" style="178" customWidth="1"/>
    <col min="7" max="7" width="27.140625" style="178" customWidth="1"/>
    <col min="8" max="16384" width="9.140625" style="178"/>
  </cols>
  <sheetData>
    <row r="1" spans="2:7" x14ac:dyDescent="0.3">
      <c r="B1" s="188" t="s">
        <v>225</v>
      </c>
    </row>
    <row r="2" spans="2:7" ht="19.5" thickBot="1" x14ac:dyDescent="0.35">
      <c r="B2" s="188"/>
    </row>
    <row r="3" spans="2:7" ht="38.25" thickBot="1" x14ac:dyDescent="0.35">
      <c r="B3" s="189" t="s">
        <v>226</v>
      </c>
      <c r="C3" s="190" t="s">
        <v>227</v>
      </c>
      <c r="D3" s="190" t="s">
        <v>228</v>
      </c>
      <c r="E3" s="198" t="s">
        <v>229</v>
      </c>
      <c r="F3" s="189" t="s">
        <v>213</v>
      </c>
      <c r="G3" s="191" t="s">
        <v>233</v>
      </c>
    </row>
    <row r="4" spans="2:7" ht="15.75" customHeight="1" x14ac:dyDescent="0.3">
      <c r="B4" s="558">
        <v>1</v>
      </c>
      <c r="C4" s="561" t="s">
        <v>52</v>
      </c>
      <c r="D4" s="561" t="s">
        <v>230</v>
      </c>
      <c r="E4" s="564" t="s">
        <v>231</v>
      </c>
      <c r="F4" s="201">
        <v>4</v>
      </c>
      <c r="G4" s="192">
        <v>6</v>
      </c>
    </row>
    <row r="5" spans="2:7" ht="15.75" customHeight="1" x14ac:dyDescent="0.3">
      <c r="B5" s="559"/>
      <c r="C5" s="562"/>
      <c r="D5" s="562"/>
      <c r="E5" s="565"/>
      <c r="F5" s="202">
        <v>5</v>
      </c>
      <c r="G5" s="193">
        <v>2</v>
      </c>
    </row>
    <row r="6" spans="2:7" ht="15.75" customHeight="1" thickBot="1" x14ac:dyDescent="0.35">
      <c r="B6" s="560"/>
      <c r="C6" s="563"/>
      <c r="D6" s="184" t="s">
        <v>209</v>
      </c>
      <c r="E6" s="566"/>
      <c r="F6" s="262">
        <v>6</v>
      </c>
      <c r="G6" s="263">
        <v>10</v>
      </c>
    </row>
    <row r="7" spans="2:7" ht="15.75" customHeight="1" x14ac:dyDescent="0.3">
      <c r="B7" s="558">
        <v>2</v>
      </c>
      <c r="C7" s="561" t="s">
        <v>60</v>
      </c>
      <c r="D7" s="561" t="s">
        <v>230</v>
      </c>
      <c r="E7" s="564" t="s">
        <v>231</v>
      </c>
      <c r="F7" s="201">
        <v>4</v>
      </c>
      <c r="G7" s="192">
        <v>4</v>
      </c>
    </row>
    <row r="8" spans="2:7" ht="15.75" customHeight="1" x14ac:dyDescent="0.3">
      <c r="B8" s="567"/>
      <c r="C8" s="562"/>
      <c r="D8" s="571"/>
      <c r="E8" s="569"/>
      <c r="F8" s="203">
        <v>5</v>
      </c>
      <c r="G8" s="194">
        <v>6</v>
      </c>
    </row>
    <row r="9" spans="2:7" ht="17.25" customHeight="1" thickBot="1" x14ac:dyDescent="0.35">
      <c r="B9" s="568"/>
      <c r="C9" s="563"/>
      <c r="D9" s="264" t="s">
        <v>209</v>
      </c>
      <c r="E9" s="570"/>
      <c r="F9" s="199">
        <v>6</v>
      </c>
      <c r="G9" s="195">
        <v>11</v>
      </c>
    </row>
    <row r="10" spans="2:7" ht="19.5" thickBot="1" x14ac:dyDescent="0.35">
      <c r="F10" s="196" t="s">
        <v>232</v>
      </c>
      <c r="G10" s="197">
        <f>SUM(G4:G9)</f>
        <v>39</v>
      </c>
    </row>
  </sheetData>
  <mergeCells count="8">
    <mergeCell ref="B4:B6"/>
    <mergeCell ref="C4:C6"/>
    <mergeCell ref="D4:D5"/>
    <mergeCell ref="E4:E6"/>
    <mergeCell ref="B7:B9"/>
    <mergeCell ref="C7:C9"/>
    <mergeCell ref="E7:E9"/>
    <mergeCell ref="D7:D8"/>
  </mergeCells>
  <pageMargins left="0.7" right="0.7" top="0.75" bottom="0.75" header="0.3" footer="0.3"/>
  <pageSetup paperSize="9" scale="8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9"/>
  <sheetViews>
    <sheetView view="pageLayout" zoomScale="80" zoomScaleNormal="73" zoomScalePageLayoutView="80" workbookViewId="0">
      <selection activeCell="I6" sqref="I6"/>
    </sheetView>
  </sheetViews>
  <sheetFormatPr defaultRowHeight="12.75" x14ac:dyDescent="0.25"/>
  <cols>
    <col min="1" max="1" width="4.28515625" style="220" customWidth="1"/>
    <col min="2" max="2" width="14.42578125" style="244" customWidth="1"/>
    <col min="3" max="3" width="58.85546875" style="220" customWidth="1"/>
    <col min="4" max="4" width="20.42578125" style="245" customWidth="1"/>
    <col min="5" max="10" width="10.140625" style="220" customWidth="1"/>
    <col min="11" max="11" width="9.5703125" style="221" customWidth="1"/>
    <col min="12" max="14" width="9.140625" style="220"/>
    <col min="15" max="15" width="6.85546875" style="220" customWidth="1"/>
    <col min="16" max="249" width="9.140625" style="220"/>
    <col min="250" max="250" width="7.42578125" style="220" customWidth="1"/>
    <col min="251" max="251" width="29" style="220" customWidth="1"/>
    <col min="252" max="252" width="12.140625" style="220" customWidth="1"/>
    <col min="253" max="257" width="6.7109375" style="220" customWidth="1"/>
    <col min="258" max="258" width="8.5703125" style="220" customWidth="1"/>
    <col min="259" max="266" width="8.42578125" style="220" customWidth="1"/>
    <col min="267" max="505" width="9.140625" style="220"/>
    <col min="506" max="506" width="7.42578125" style="220" customWidth="1"/>
    <col min="507" max="507" width="29" style="220" customWidth="1"/>
    <col min="508" max="508" width="12.140625" style="220" customWidth="1"/>
    <col min="509" max="513" width="6.7109375" style="220" customWidth="1"/>
    <col min="514" max="514" width="8.5703125" style="220" customWidth="1"/>
    <col min="515" max="522" width="8.42578125" style="220" customWidth="1"/>
    <col min="523" max="761" width="9.140625" style="220"/>
    <col min="762" max="762" width="7.42578125" style="220" customWidth="1"/>
    <col min="763" max="763" width="29" style="220" customWidth="1"/>
    <col min="764" max="764" width="12.140625" style="220" customWidth="1"/>
    <col min="765" max="769" width="6.7109375" style="220" customWidth="1"/>
    <col min="770" max="770" width="8.5703125" style="220" customWidth="1"/>
    <col min="771" max="778" width="8.42578125" style="220" customWidth="1"/>
    <col min="779" max="1017" width="9.140625" style="220"/>
    <col min="1018" max="1018" width="7.42578125" style="220" customWidth="1"/>
    <col min="1019" max="1019" width="29" style="220" customWidth="1"/>
    <col min="1020" max="1020" width="12.140625" style="220" customWidth="1"/>
    <col min="1021" max="1025" width="6.7109375" style="220" customWidth="1"/>
    <col min="1026" max="1026" width="8.5703125" style="220" customWidth="1"/>
    <col min="1027" max="1034" width="8.42578125" style="220" customWidth="1"/>
    <col min="1035" max="1273" width="9.140625" style="220"/>
    <col min="1274" max="1274" width="7.42578125" style="220" customWidth="1"/>
    <col min="1275" max="1275" width="29" style="220" customWidth="1"/>
    <col min="1276" max="1276" width="12.140625" style="220" customWidth="1"/>
    <col min="1277" max="1281" width="6.7109375" style="220" customWidth="1"/>
    <col min="1282" max="1282" width="8.5703125" style="220" customWidth="1"/>
    <col min="1283" max="1290" width="8.42578125" style="220" customWidth="1"/>
    <col min="1291" max="1529" width="9.140625" style="220"/>
    <col min="1530" max="1530" width="7.42578125" style="220" customWidth="1"/>
    <col min="1531" max="1531" width="29" style="220" customWidth="1"/>
    <col min="1532" max="1532" width="12.140625" style="220" customWidth="1"/>
    <col min="1533" max="1537" width="6.7109375" style="220" customWidth="1"/>
    <col min="1538" max="1538" width="8.5703125" style="220" customWidth="1"/>
    <col min="1539" max="1546" width="8.42578125" style="220" customWidth="1"/>
    <col min="1547" max="1785" width="9.140625" style="220"/>
    <col min="1786" max="1786" width="7.42578125" style="220" customWidth="1"/>
    <col min="1787" max="1787" width="29" style="220" customWidth="1"/>
    <col min="1788" max="1788" width="12.140625" style="220" customWidth="1"/>
    <col min="1789" max="1793" width="6.7109375" style="220" customWidth="1"/>
    <col min="1794" max="1794" width="8.5703125" style="220" customWidth="1"/>
    <col min="1795" max="1802" width="8.42578125" style="220" customWidth="1"/>
    <col min="1803" max="2041" width="9.140625" style="220"/>
    <col min="2042" max="2042" width="7.42578125" style="220" customWidth="1"/>
    <col min="2043" max="2043" width="29" style="220" customWidth="1"/>
    <col min="2044" max="2044" width="12.140625" style="220" customWidth="1"/>
    <col min="2045" max="2049" width="6.7109375" style="220" customWidth="1"/>
    <col min="2050" max="2050" width="8.5703125" style="220" customWidth="1"/>
    <col min="2051" max="2058" width="8.42578125" style="220" customWidth="1"/>
    <col min="2059" max="2297" width="9.140625" style="220"/>
    <col min="2298" max="2298" width="7.42578125" style="220" customWidth="1"/>
    <col min="2299" max="2299" width="29" style="220" customWidth="1"/>
    <col min="2300" max="2300" width="12.140625" style="220" customWidth="1"/>
    <col min="2301" max="2305" width="6.7109375" style="220" customWidth="1"/>
    <col min="2306" max="2306" width="8.5703125" style="220" customWidth="1"/>
    <col min="2307" max="2314" width="8.42578125" style="220" customWidth="1"/>
    <col min="2315" max="2553" width="9.140625" style="220"/>
    <col min="2554" max="2554" width="7.42578125" style="220" customWidth="1"/>
    <col min="2555" max="2555" width="29" style="220" customWidth="1"/>
    <col min="2556" max="2556" width="12.140625" style="220" customWidth="1"/>
    <col min="2557" max="2561" width="6.7109375" style="220" customWidth="1"/>
    <col min="2562" max="2562" width="8.5703125" style="220" customWidth="1"/>
    <col min="2563" max="2570" width="8.42578125" style="220" customWidth="1"/>
    <col min="2571" max="2809" width="9.140625" style="220"/>
    <col min="2810" max="2810" width="7.42578125" style="220" customWidth="1"/>
    <col min="2811" max="2811" width="29" style="220" customWidth="1"/>
    <col min="2812" max="2812" width="12.140625" style="220" customWidth="1"/>
    <col min="2813" max="2817" width="6.7109375" style="220" customWidth="1"/>
    <col min="2818" max="2818" width="8.5703125" style="220" customWidth="1"/>
    <col min="2819" max="2826" width="8.42578125" style="220" customWidth="1"/>
    <col min="2827" max="3065" width="9.140625" style="220"/>
    <col min="3066" max="3066" width="7.42578125" style="220" customWidth="1"/>
    <col min="3067" max="3067" width="29" style="220" customWidth="1"/>
    <col min="3068" max="3068" width="12.140625" style="220" customWidth="1"/>
    <col min="3069" max="3073" width="6.7109375" style="220" customWidth="1"/>
    <col min="3074" max="3074" width="8.5703125" style="220" customWidth="1"/>
    <col min="3075" max="3082" width="8.42578125" style="220" customWidth="1"/>
    <col min="3083" max="3321" width="9.140625" style="220"/>
    <col min="3322" max="3322" width="7.42578125" style="220" customWidth="1"/>
    <col min="3323" max="3323" width="29" style="220" customWidth="1"/>
    <col min="3324" max="3324" width="12.140625" style="220" customWidth="1"/>
    <col min="3325" max="3329" width="6.7109375" style="220" customWidth="1"/>
    <col min="3330" max="3330" width="8.5703125" style="220" customWidth="1"/>
    <col min="3331" max="3338" width="8.42578125" style="220" customWidth="1"/>
    <col min="3339" max="3577" width="9.140625" style="220"/>
    <col min="3578" max="3578" width="7.42578125" style="220" customWidth="1"/>
    <col min="3579" max="3579" width="29" style="220" customWidth="1"/>
    <col min="3580" max="3580" width="12.140625" style="220" customWidth="1"/>
    <col min="3581" max="3585" width="6.7109375" style="220" customWidth="1"/>
    <col min="3586" max="3586" width="8.5703125" style="220" customWidth="1"/>
    <col min="3587" max="3594" width="8.42578125" style="220" customWidth="1"/>
    <col min="3595" max="3833" width="9.140625" style="220"/>
    <col min="3834" max="3834" width="7.42578125" style="220" customWidth="1"/>
    <col min="3835" max="3835" width="29" style="220" customWidth="1"/>
    <col min="3836" max="3836" width="12.140625" style="220" customWidth="1"/>
    <col min="3837" max="3841" width="6.7109375" style="220" customWidth="1"/>
    <col min="3842" max="3842" width="8.5703125" style="220" customWidth="1"/>
    <col min="3843" max="3850" width="8.42578125" style="220" customWidth="1"/>
    <col min="3851" max="4089" width="9.140625" style="220"/>
    <col min="4090" max="4090" width="7.42578125" style="220" customWidth="1"/>
    <col min="4091" max="4091" width="29" style="220" customWidth="1"/>
    <col min="4092" max="4092" width="12.140625" style="220" customWidth="1"/>
    <col min="4093" max="4097" width="6.7109375" style="220" customWidth="1"/>
    <col min="4098" max="4098" width="8.5703125" style="220" customWidth="1"/>
    <col min="4099" max="4106" width="8.42578125" style="220" customWidth="1"/>
    <col min="4107" max="4345" width="9.140625" style="220"/>
    <col min="4346" max="4346" width="7.42578125" style="220" customWidth="1"/>
    <col min="4347" max="4347" width="29" style="220" customWidth="1"/>
    <col min="4348" max="4348" width="12.140625" style="220" customWidth="1"/>
    <col min="4349" max="4353" width="6.7109375" style="220" customWidth="1"/>
    <col min="4354" max="4354" width="8.5703125" style="220" customWidth="1"/>
    <col min="4355" max="4362" width="8.42578125" style="220" customWidth="1"/>
    <col min="4363" max="4601" width="9.140625" style="220"/>
    <col min="4602" max="4602" width="7.42578125" style="220" customWidth="1"/>
    <col min="4603" max="4603" width="29" style="220" customWidth="1"/>
    <col min="4604" max="4604" width="12.140625" style="220" customWidth="1"/>
    <col min="4605" max="4609" width="6.7109375" style="220" customWidth="1"/>
    <col min="4610" max="4610" width="8.5703125" style="220" customWidth="1"/>
    <col min="4611" max="4618" width="8.42578125" style="220" customWidth="1"/>
    <col min="4619" max="4857" width="9.140625" style="220"/>
    <col min="4858" max="4858" width="7.42578125" style="220" customWidth="1"/>
    <col min="4859" max="4859" width="29" style="220" customWidth="1"/>
    <col min="4860" max="4860" width="12.140625" style="220" customWidth="1"/>
    <col min="4861" max="4865" width="6.7109375" style="220" customWidth="1"/>
    <col min="4866" max="4866" width="8.5703125" style="220" customWidth="1"/>
    <col min="4867" max="4874" width="8.42578125" style="220" customWidth="1"/>
    <col min="4875" max="5113" width="9.140625" style="220"/>
    <col min="5114" max="5114" width="7.42578125" style="220" customWidth="1"/>
    <col min="5115" max="5115" width="29" style="220" customWidth="1"/>
    <col min="5116" max="5116" width="12.140625" style="220" customWidth="1"/>
    <col min="5117" max="5121" width="6.7109375" style="220" customWidth="1"/>
    <col min="5122" max="5122" width="8.5703125" style="220" customWidth="1"/>
    <col min="5123" max="5130" width="8.42578125" style="220" customWidth="1"/>
    <col min="5131" max="5369" width="9.140625" style="220"/>
    <col min="5370" max="5370" width="7.42578125" style="220" customWidth="1"/>
    <col min="5371" max="5371" width="29" style="220" customWidth="1"/>
    <col min="5372" max="5372" width="12.140625" style="220" customWidth="1"/>
    <col min="5373" max="5377" width="6.7109375" style="220" customWidth="1"/>
    <col min="5378" max="5378" width="8.5703125" style="220" customWidth="1"/>
    <col min="5379" max="5386" width="8.42578125" style="220" customWidth="1"/>
    <col min="5387" max="5625" width="9.140625" style="220"/>
    <col min="5626" max="5626" width="7.42578125" style="220" customWidth="1"/>
    <col min="5627" max="5627" width="29" style="220" customWidth="1"/>
    <col min="5628" max="5628" width="12.140625" style="220" customWidth="1"/>
    <col min="5629" max="5633" width="6.7109375" style="220" customWidth="1"/>
    <col min="5634" max="5634" width="8.5703125" style="220" customWidth="1"/>
    <col min="5635" max="5642" width="8.42578125" style="220" customWidth="1"/>
    <col min="5643" max="5881" width="9.140625" style="220"/>
    <col min="5882" max="5882" width="7.42578125" style="220" customWidth="1"/>
    <col min="5883" max="5883" width="29" style="220" customWidth="1"/>
    <col min="5884" max="5884" width="12.140625" style="220" customWidth="1"/>
    <col min="5885" max="5889" width="6.7109375" style="220" customWidth="1"/>
    <col min="5890" max="5890" width="8.5703125" style="220" customWidth="1"/>
    <col min="5891" max="5898" width="8.42578125" style="220" customWidth="1"/>
    <col min="5899" max="6137" width="9.140625" style="220"/>
    <col min="6138" max="6138" width="7.42578125" style="220" customWidth="1"/>
    <col min="6139" max="6139" width="29" style="220" customWidth="1"/>
    <col min="6140" max="6140" width="12.140625" style="220" customWidth="1"/>
    <col min="6141" max="6145" width="6.7109375" style="220" customWidth="1"/>
    <col min="6146" max="6146" width="8.5703125" style="220" customWidth="1"/>
    <col min="6147" max="6154" width="8.42578125" style="220" customWidth="1"/>
    <col min="6155" max="6393" width="9.140625" style="220"/>
    <col min="6394" max="6394" width="7.42578125" style="220" customWidth="1"/>
    <col min="6395" max="6395" width="29" style="220" customWidth="1"/>
    <col min="6396" max="6396" width="12.140625" style="220" customWidth="1"/>
    <col min="6397" max="6401" width="6.7109375" style="220" customWidth="1"/>
    <col min="6402" max="6402" width="8.5703125" style="220" customWidth="1"/>
    <col min="6403" max="6410" width="8.42578125" style="220" customWidth="1"/>
    <col min="6411" max="6649" width="9.140625" style="220"/>
    <col min="6650" max="6650" width="7.42578125" style="220" customWidth="1"/>
    <col min="6651" max="6651" width="29" style="220" customWidth="1"/>
    <col min="6652" max="6652" width="12.140625" style="220" customWidth="1"/>
    <col min="6653" max="6657" width="6.7109375" style="220" customWidth="1"/>
    <col min="6658" max="6658" width="8.5703125" style="220" customWidth="1"/>
    <col min="6659" max="6666" width="8.42578125" style="220" customWidth="1"/>
    <col min="6667" max="6905" width="9.140625" style="220"/>
    <col min="6906" max="6906" width="7.42578125" style="220" customWidth="1"/>
    <col min="6907" max="6907" width="29" style="220" customWidth="1"/>
    <col min="6908" max="6908" width="12.140625" style="220" customWidth="1"/>
    <col min="6909" max="6913" width="6.7109375" style="220" customWidth="1"/>
    <col min="6914" max="6914" width="8.5703125" style="220" customWidth="1"/>
    <col min="6915" max="6922" width="8.42578125" style="220" customWidth="1"/>
    <col min="6923" max="7161" width="9.140625" style="220"/>
    <col min="7162" max="7162" width="7.42578125" style="220" customWidth="1"/>
    <col min="7163" max="7163" width="29" style="220" customWidth="1"/>
    <col min="7164" max="7164" width="12.140625" style="220" customWidth="1"/>
    <col min="7165" max="7169" width="6.7109375" style="220" customWidth="1"/>
    <col min="7170" max="7170" width="8.5703125" style="220" customWidth="1"/>
    <col min="7171" max="7178" width="8.42578125" style="220" customWidth="1"/>
    <col min="7179" max="7417" width="9.140625" style="220"/>
    <col min="7418" max="7418" width="7.42578125" style="220" customWidth="1"/>
    <col min="7419" max="7419" width="29" style="220" customWidth="1"/>
    <col min="7420" max="7420" width="12.140625" style="220" customWidth="1"/>
    <col min="7421" max="7425" width="6.7109375" style="220" customWidth="1"/>
    <col min="7426" max="7426" width="8.5703125" style="220" customWidth="1"/>
    <col min="7427" max="7434" width="8.42578125" style="220" customWidth="1"/>
    <col min="7435" max="7673" width="9.140625" style="220"/>
    <col min="7674" max="7674" width="7.42578125" style="220" customWidth="1"/>
    <col min="7675" max="7675" width="29" style="220" customWidth="1"/>
    <col min="7676" max="7676" width="12.140625" style="220" customWidth="1"/>
    <col min="7677" max="7681" width="6.7109375" style="220" customWidth="1"/>
    <col min="7682" max="7682" width="8.5703125" style="220" customWidth="1"/>
    <col min="7683" max="7690" width="8.42578125" style="220" customWidth="1"/>
    <col min="7691" max="7929" width="9.140625" style="220"/>
    <col min="7930" max="7930" width="7.42578125" style="220" customWidth="1"/>
    <col min="7931" max="7931" width="29" style="220" customWidth="1"/>
    <col min="7932" max="7932" width="12.140625" style="220" customWidth="1"/>
    <col min="7933" max="7937" width="6.7109375" style="220" customWidth="1"/>
    <col min="7938" max="7938" width="8.5703125" style="220" customWidth="1"/>
    <col min="7939" max="7946" width="8.42578125" style="220" customWidth="1"/>
    <col min="7947" max="8185" width="9.140625" style="220"/>
    <col min="8186" max="8186" width="7.42578125" style="220" customWidth="1"/>
    <col min="8187" max="8187" width="29" style="220" customWidth="1"/>
    <col min="8188" max="8188" width="12.140625" style="220" customWidth="1"/>
    <col min="8189" max="8193" width="6.7109375" style="220" customWidth="1"/>
    <col min="8194" max="8194" width="8.5703125" style="220" customWidth="1"/>
    <col min="8195" max="8202" width="8.42578125" style="220" customWidth="1"/>
    <col min="8203" max="8441" width="9.140625" style="220"/>
    <col min="8442" max="8442" width="7.42578125" style="220" customWidth="1"/>
    <col min="8443" max="8443" width="29" style="220" customWidth="1"/>
    <col min="8444" max="8444" width="12.140625" style="220" customWidth="1"/>
    <col min="8445" max="8449" width="6.7109375" style="220" customWidth="1"/>
    <col min="8450" max="8450" width="8.5703125" style="220" customWidth="1"/>
    <col min="8451" max="8458" width="8.42578125" style="220" customWidth="1"/>
    <col min="8459" max="8697" width="9.140625" style="220"/>
    <col min="8698" max="8698" width="7.42578125" style="220" customWidth="1"/>
    <col min="8699" max="8699" width="29" style="220" customWidth="1"/>
    <col min="8700" max="8700" width="12.140625" style="220" customWidth="1"/>
    <col min="8701" max="8705" width="6.7109375" style="220" customWidth="1"/>
    <col min="8706" max="8706" width="8.5703125" style="220" customWidth="1"/>
    <col min="8707" max="8714" width="8.42578125" style="220" customWidth="1"/>
    <col min="8715" max="8953" width="9.140625" style="220"/>
    <col min="8954" max="8954" width="7.42578125" style="220" customWidth="1"/>
    <col min="8955" max="8955" width="29" style="220" customWidth="1"/>
    <col min="8956" max="8956" width="12.140625" style="220" customWidth="1"/>
    <col min="8957" max="8961" width="6.7109375" style="220" customWidth="1"/>
    <col min="8962" max="8962" width="8.5703125" style="220" customWidth="1"/>
    <col min="8963" max="8970" width="8.42578125" style="220" customWidth="1"/>
    <col min="8971" max="9209" width="9.140625" style="220"/>
    <col min="9210" max="9210" width="7.42578125" style="220" customWidth="1"/>
    <col min="9211" max="9211" width="29" style="220" customWidth="1"/>
    <col min="9212" max="9212" width="12.140625" style="220" customWidth="1"/>
    <col min="9213" max="9217" width="6.7109375" style="220" customWidth="1"/>
    <col min="9218" max="9218" width="8.5703125" style="220" customWidth="1"/>
    <col min="9219" max="9226" width="8.42578125" style="220" customWidth="1"/>
    <col min="9227" max="9465" width="9.140625" style="220"/>
    <col min="9466" max="9466" width="7.42578125" style="220" customWidth="1"/>
    <col min="9467" max="9467" width="29" style="220" customWidth="1"/>
    <col min="9468" max="9468" width="12.140625" style="220" customWidth="1"/>
    <col min="9469" max="9473" width="6.7109375" style="220" customWidth="1"/>
    <col min="9474" max="9474" width="8.5703125" style="220" customWidth="1"/>
    <col min="9475" max="9482" width="8.42578125" style="220" customWidth="1"/>
    <col min="9483" max="9721" width="9.140625" style="220"/>
    <col min="9722" max="9722" width="7.42578125" style="220" customWidth="1"/>
    <col min="9723" max="9723" width="29" style="220" customWidth="1"/>
    <col min="9724" max="9724" width="12.140625" style="220" customWidth="1"/>
    <col min="9725" max="9729" width="6.7109375" style="220" customWidth="1"/>
    <col min="9730" max="9730" width="8.5703125" style="220" customWidth="1"/>
    <col min="9731" max="9738" width="8.42578125" style="220" customWidth="1"/>
    <col min="9739" max="9977" width="9.140625" style="220"/>
    <col min="9978" max="9978" width="7.42578125" style="220" customWidth="1"/>
    <col min="9979" max="9979" width="29" style="220" customWidth="1"/>
    <col min="9980" max="9980" width="12.140625" style="220" customWidth="1"/>
    <col min="9981" max="9985" width="6.7109375" style="220" customWidth="1"/>
    <col min="9986" max="9986" width="8.5703125" style="220" customWidth="1"/>
    <col min="9987" max="9994" width="8.42578125" style="220" customWidth="1"/>
    <col min="9995" max="10233" width="9.140625" style="220"/>
    <col min="10234" max="10234" width="7.42578125" style="220" customWidth="1"/>
    <col min="10235" max="10235" width="29" style="220" customWidth="1"/>
    <col min="10236" max="10236" width="12.140625" style="220" customWidth="1"/>
    <col min="10237" max="10241" width="6.7109375" style="220" customWidth="1"/>
    <col min="10242" max="10242" width="8.5703125" style="220" customWidth="1"/>
    <col min="10243" max="10250" width="8.42578125" style="220" customWidth="1"/>
    <col min="10251" max="10489" width="9.140625" style="220"/>
    <col min="10490" max="10490" width="7.42578125" style="220" customWidth="1"/>
    <col min="10491" max="10491" width="29" style="220" customWidth="1"/>
    <col min="10492" max="10492" width="12.140625" style="220" customWidth="1"/>
    <col min="10493" max="10497" width="6.7109375" style="220" customWidth="1"/>
    <col min="10498" max="10498" width="8.5703125" style="220" customWidth="1"/>
    <col min="10499" max="10506" width="8.42578125" style="220" customWidth="1"/>
    <col min="10507" max="10745" width="9.140625" style="220"/>
    <col min="10746" max="10746" width="7.42578125" style="220" customWidth="1"/>
    <col min="10747" max="10747" width="29" style="220" customWidth="1"/>
    <col min="10748" max="10748" width="12.140625" style="220" customWidth="1"/>
    <col min="10749" max="10753" width="6.7109375" style="220" customWidth="1"/>
    <col min="10754" max="10754" width="8.5703125" style="220" customWidth="1"/>
    <col min="10755" max="10762" width="8.42578125" style="220" customWidth="1"/>
    <col min="10763" max="11001" width="9.140625" style="220"/>
    <col min="11002" max="11002" width="7.42578125" style="220" customWidth="1"/>
    <col min="11003" max="11003" width="29" style="220" customWidth="1"/>
    <col min="11004" max="11004" width="12.140625" style="220" customWidth="1"/>
    <col min="11005" max="11009" width="6.7109375" style="220" customWidth="1"/>
    <col min="11010" max="11010" width="8.5703125" style="220" customWidth="1"/>
    <col min="11011" max="11018" width="8.42578125" style="220" customWidth="1"/>
    <col min="11019" max="11257" width="9.140625" style="220"/>
    <col min="11258" max="11258" width="7.42578125" style="220" customWidth="1"/>
    <col min="11259" max="11259" width="29" style="220" customWidth="1"/>
    <col min="11260" max="11260" width="12.140625" style="220" customWidth="1"/>
    <col min="11261" max="11265" width="6.7109375" style="220" customWidth="1"/>
    <col min="11266" max="11266" width="8.5703125" style="220" customWidth="1"/>
    <col min="11267" max="11274" width="8.42578125" style="220" customWidth="1"/>
    <col min="11275" max="11513" width="9.140625" style="220"/>
    <col min="11514" max="11514" width="7.42578125" style="220" customWidth="1"/>
    <col min="11515" max="11515" width="29" style="220" customWidth="1"/>
    <col min="11516" max="11516" width="12.140625" style="220" customWidth="1"/>
    <col min="11517" max="11521" width="6.7109375" style="220" customWidth="1"/>
    <col min="11522" max="11522" width="8.5703125" style="220" customWidth="1"/>
    <col min="11523" max="11530" width="8.42578125" style="220" customWidth="1"/>
    <col min="11531" max="11769" width="9.140625" style="220"/>
    <col min="11770" max="11770" width="7.42578125" style="220" customWidth="1"/>
    <col min="11771" max="11771" width="29" style="220" customWidth="1"/>
    <col min="11772" max="11772" width="12.140625" style="220" customWidth="1"/>
    <col min="11773" max="11777" width="6.7109375" style="220" customWidth="1"/>
    <col min="11778" max="11778" width="8.5703125" style="220" customWidth="1"/>
    <col min="11779" max="11786" width="8.42578125" style="220" customWidth="1"/>
    <col min="11787" max="12025" width="9.140625" style="220"/>
    <col min="12026" max="12026" width="7.42578125" style="220" customWidth="1"/>
    <col min="12027" max="12027" width="29" style="220" customWidth="1"/>
    <col min="12028" max="12028" width="12.140625" style="220" customWidth="1"/>
    <col min="12029" max="12033" width="6.7109375" style="220" customWidth="1"/>
    <col min="12034" max="12034" width="8.5703125" style="220" customWidth="1"/>
    <col min="12035" max="12042" width="8.42578125" style="220" customWidth="1"/>
    <col min="12043" max="12281" width="9.140625" style="220"/>
    <col min="12282" max="12282" width="7.42578125" style="220" customWidth="1"/>
    <col min="12283" max="12283" width="29" style="220" customWidth="1"/>
    <col min="12284" max="12284" width="12.140625" style="220" customWidth="1"/>
    <col min="12285" max="12289" width="6.7109375" style="220" customWidth="1"/>
    <col min="12290" max="12290" width="8.5703125" style="220" customWidth="1"/>
    <col min="12291" max="12298" width="8.42578125" style="220" customWidth="1"/>
    <col min="12299" max="12537" width="9.140625" style="220"/>
    <col min="12538" max="12538" width="7.42578125" style="220" customWidth="1"/>
    <col min="12539" max="12539" width="29" style="220" customWidth="1"/>
    <col min="12540" max="12540" width="12.140625" style="220" customWidth="1"/>
    <col min="12541" max="12545" width="6.7109375" style="220" customWidth="1"/>
    <col min="12546" max="12546" width="8.5703125" style="220" customWidth="1"/>
    <col min="12547" max="12554" width="8.42578125" style="220" customWidth="1"/>
    <col min="12555" max="12793" width="9.140625" style="220"/>
    <col min="12794" max="12794" width="7.42578125" style="220" customWidth="1"/>
    <col min="12795" max="12795" width="29" style="220" customWidth="1"/>
    <col min="12796" max="12796" width="12.140625" style="220" customWidth="1"/>
    <col min="12797" max="12801" width="6.7109375" style="220" customWidth="1"/>
    <col min="12802" max="12802" width="8.5703125" style="220" customWidth="1"/>
    <col min="12803" max="12810" width="8.42578125" style="220" customWidth="1"/>
    <col min="12811" max="13049" width="9.140625" style="220"/>
    <col min="13050" max="13050" width="7.42578125" style="220" customWidth="1"/>
    <col min="13051" max="13051" width="29" style="220" customWidth="1"/>
    <col min="13052" max="13052" width="12.140625" style="220" customWidth="1"/>
    <col min="13053" max="13057" width="6.7109375" style="220" customWidth="1"/>
    <col min="13058" max="13058" width="8.5703125" style="220" customWidth="1"/>
    <col min="13059" max="13066" width="8.42578125" style="220" customWidth="1"/>
    <col min="13067" max="13305" width="9.140625" style="220"/>
    <col min="13306" max="13306" width="7.42578125" style="220" customWidth="1"/>
    <col min="13307" max="13307" width="29" style="220" customWidth="1"/>
    <col min="13308" max="13308" width="12.140625" style="220" customWidth="1"/>
    <col min="13309" max="13313" width="6.7109375" style="220" customWidth="1"/>
    <col min="13314" max="13314" width="8.5703125" style="220" customWidth="1"/>
    <col min="13315" max="13322" width="8.42578125" style="220" customWidth="1"/>
    <col min="13323" max="13561" width="9.140625" style="220"/>
    <col min="13562" max="13562" width="7.42578125" style="220" customWidth="1"/>
    <col min="13563" max="13563" width="29" style="220" customWidth="1"/>
    <col min="13564" max="13564" width="12.140625" style="220" customWidth="1"/>
    <col min="13565" max="13569" width="6.7109375" style="220" customWidth="1"/>
    <col min="13570" max="13570" width="8.5703125" style="220" customWidth="1"/>
    <col min="13571" max="13578" width="8.42578125" style="220" customWidth="1"/>
    <col min="13579" max="13817" width="9.140625" style="220"/>
    <col min="13818" max="13818" width="7.42578125" style="220" customWidth="1"/>
    <col min="13819" max="13819" width="29" style="220" customWidth="1"/>
    <col min="13820" max="13820" width="12.140625" style="220" customWidth="1"/>
    <col min="13821" max="13825" width="6.7109375" style="220" customWidth="1"/>
    <col min="13826" max="13826" width="8.5703125" style="220" customWidth="1"/>
    <col min="13827" max="13834" width="8.42578125" style="220" customWidth="1"/>
    <col min="13835" max="14073" width="9.140625" style="220"/>
    <col min="14074" max="14074" width="7.42578125" style="220" customWidth="1"/>
    <col min="14075" max="14075" width="29" style="220" customWidth="1"/>
    <col min="14076" max="14076" width="12.140625" style="220" customWidth="1"/>
    <col min="14077" max="14081" width="6.7109375" style="220" customWidth="1"/>
    <col min="14082" max="14082" width="8.5703125" style="220" customWidth="1"/>
    <col min="14083" max="14090" width="8.42578125" style="220" customWidth="1"/>
    <col min="14091" max="14329" width="9.140625" style="220"/>
    <col min="14330" max="14330" width="7.42578125" style="220" customWidth="1"/>
    <col min="14331" max="14331" width="29" style="220" customWidth="1"/>
    <col min="14332" max="14332" width="12.140625" style="220" customWidth="1"/>
    <col min="14333" max="14337" width="6.7109375" style="220" customWidth="1"/>
    <col min="14338" max="14338" width="8.5703125" style="220" customWidth="1"/>
    <col min="14339" max="14346" width="8.42578125" style="220" customWidth="1"/>
    <col min="14347" max="14585" width="9.140625" style="220"/>
    <col min="14586" max="14586" width="7.42578125" style="220" customWidth="1"/>
    <col min="14587" max="14587" width="29" style="220" customWidth="1"/>
    <col min="14588" max="14588" width="12.140625" style="220" customWidth="1"/>
    <col min="14589" max="14593" width="6.7109375" style="220" customWidth="1"/>
    <col min="14594" max="14594" width="8.5703125" style="220" customWidth="1"/>
    <col min="14595" max="14602" width="8.42578125" style="220" customWidth="1"/>
    <col min="14603" max="14841" width="9.140625" style="220"/>
    <col min="14842" max="14842" width="7.42578125" style="220" customWidth="1"/>
    <col min="14843" max="14843" width="29" style="220" customWidth="1"/>
    <col min="14844" max="14844" width="12.140625" style="220" customWidth="1"/>
    <col min="14845" max="14849" width="6.7109375" style="220" customWidth="1"/>
    <col min="14850" max="14850" width="8.5703125" style="220" customWidth="1"/>
    <col min="14851" max="14858" width="8.42578125" style="220" customWidth="1"/>
    <col min="14859" max="15097" width="9.140625" style="220"/>
    <col min="15098" max="15098" width="7.42578125" style="220" customWidth="1"/>
    <col min="15099" max="15099" width="29" style="220" customWidth="1"/>
    <col min="15100" max="15100" width="12.140625" style="220" customWidth="1"/>
    <col min="15101" max="15105" width="6.7109375" style="220" customWidth="1"/>
    <col min="15106" max="15106" width="8.5703125" style="220" customWidth="1"/>
    <col min="15107" max="15114" width="8.42578125" style="220" customWidth="1"/>
    <col min="15115" max="15353" width="9.140625" style="220"/>
    <col min="15354" max="15354" width="7.42578125" style="220" customWidth="1"/>
    <col min="15355" max="15355" width="29" style="220" customWidth="1"/>
    <col min="15356" max="15356" width="12.140625" style="220" customWidth="1"/>
    <col min="15357" max="15361" width="6.7109375" style="220" customWidth="1"/>
    <col min="15362" max="15362" width="8.5703125" style="220" customWidth="1"/>
    <col min="15363" max="15370" width="8.42578125" style="220" customWidth="1"/>
    <col min="15371" max="15609" width="9.140625" style="220"/>
    <col min="15610" max="15610" width="7.42578125" style="220" customWidth="1"/>
    <col min="15611" max="15611" width="29" style="220" customWidth="1"/>
    <col min="15612" max="15612" width="12.140625" style="220" customWidth="1"/>
    <col min="15613" max="15617" width="6.7109375" style="220" customWidth="1"/>
    <col min="15618" max="15618" width="8.5703125" style="220" customWidth="1"/>
    <col min="15619" max="15626" width="8.42578125" style="220" customWidth="1"/>
    <col min="15627" max="15865" width="9.140625" style="220"/>
    <col min="15866" max="15866" width="7.42578125" style="220" customWidth="1"/>
    <col min="15867" max="15867" width="29" style="220" customWidth="1"/>
    <col min="15868" max="15868" width="12.140625" style="220" customWidth="1"/>
    <col min="15869" max="15873" width="6.7109375" style="220" customWidth="1"/>
    <col min="15874" max="15874" width="8.5703125" style="220" customWidth="1"/>
    <col min="15875" max="15882" width="8.42578125" style="220" customWidth="1"/>
    <col min="15883" max="16121" width="9.140625" style="220"/>
    <col min="16122" max="16122" width="7.42578125" style="220" customWidth="1"/>
    <col min="16123" max="16123" width="29" style="220" customWidth="1"/>
    <col min="16124" max="16124" width="12.140625" style="220" customWidth="1"/>
    <col min="16125" max="16129" width="6.7109375" style="220" customWidth="1"/>
    <col min="16130" max="16130" width="8.5703125" style="220" customWidth="1"/>
    <col min="16131" max="16138" width="8.42578125" style="220" customWidth="1"/>
    <col min="16139" max="16384" width="9.140625" style="220"/>
  </cols>
  <sheetData>
    <row r="1" spans="2:11" ht="16.5" thickBot="1" x14ac:dyDescent="0.3">
      <c r="B1" s="478" t="s">
        <v>95</v>
      </c>
      <c r="C1" s="572"/>
      <c r="D1" s="572"/>
    </row>
    <row r="2" spans="2:11" ht="94.5" customHeight="1" thickBot="1" x14ac:dyDescent="0.3">
      <c r="B2" s="529" t="s">
        <v>0</v>
      </c>
      <c r="C2" s="532" t="s">
        <v>1</v>
      </c>
      <c r="D2" s="526" t="s">
        <v>2</v>
      </c>
      <c r="E2" s="573" t="s">
        <v>3</v>
      </c>
      <c r="F2" s="574"/>
      <c r="G2" s="574"/>
      <c r="H2" s="574"/>
      <c r="I2" s="574"/>
      <c r="J2" s="575"/>
    </row>
    <row r="3" spans="2:11" ht="30" customHeight="1" x14ac:dyDescent="0.25">
      <c r="B3" s="530"/>
      <c r="C3" s="533"/>
      <c r="D3" s="527"/>
      <c r="E3" s="576" t="s">
        <v>5</v>
      </c>
      <c r="F3" s="577"/>
      <c r="G3" s="576" t="s">
        <v>6</v>
      </c>
      <c r="H3" s="580"/>
      <c r="I3" s="576" t="s">
        <v>7</v>
      </c>
      <c r="J3" s="577"/>
      <c r="K3" s="82"/>
    </row>
    <row r="4" spans="2:11" ht="15.75" customHeight="1" x14ac:dyDescent="0.25">
      <c r="B4" s="530"/>
      <c r="C4" s="533"/>
      <c r="D4" s="527"/>
      <c r="E4" s="578"/>
      <c r="F4" s="579"/>
      <c r="G4" s="578"/>
      <c r="H4" s="581"/>
      <c r="I4" s="578"/>
      <c r="J4" s="579"/>
    </row>
    <row r="5" spans="2:11" ht="15.75" customHeight="1" x14ac:dyDescent="0.25">
      <c r="B5" s="530"/>
      <c r="C5" s="533"/>
      <c r="D5" s="527"/>
      <c r="E5" s="137" t="s">
        <v>10</v>
      </c>
      <c r="F5" s="138" t="s">
        <v>11</v>
      </c>
      <c r="G5" s="137" t="s">
        <v>12</v>
      </c>
      <c r="H5" s="200" t="s">
        <v>13</v>
      </c>
      <c r="I5" s="137" t="s">
        <v>14</v>
      </c>
      <c r="J5" s="138" t="s">
        <v>15</v>
      </c>
    </row>
    <row r="6" spans="2:11" ht="141.75" customHeight="1" thickBot="1" x14ac:dyDescent="0.3">
      <c r="B6" s="531"/>
      <c r="C6" s="534"/>
      <c r="D6" s="528"/>
      <c r="E6" s="139" t="s">
        <v>200</v>
      </c>
      <c r="F6" s="265" t="s">
        <v>261</v>
      </c>
      <c r="G6" s="139" t="s">
        <v>263</v>
      </c>
      <c r="H6" s="265" t="s">
        <v>264</v>
      </c>
      <c r="I6" s="139" t="s">
        <v>268</v>
      </c>
      <c r="J6" s="265" t="s">
        <v>265</v>
      </c>
    </row>
    <row r="7" spans="2:11" s="223" customFormat="1" ht="19.5" thickBot="1" x14ac:dyDescent="0.3">
      <c r="B7" s="162" t="s">
        <v>16</v>
      </c>
      <c r="C7" s="163" t="s">
        <v>17</v>
      </c>
      <c r="D7" s="164" t="s">
        <v>243</v>
      </c>
      <c r="E7" s="165">
        <f>SUM(E8,E17,E21,)</f>
        <v>0</v>
      </c>
      <c r="F7" s="167">
        <f>SUM(F8,F17,F21,)</f>
        <v>0</v>
      </c>
      <c r="G7" s="168">
        <f>SUM(G8,G17,G21,)</f>
        <v>0</v>
      </c>
      <c r="H7" s="169">
        <f>SUM(H8,H17,H21,)</f>
        <v>0</v>
      </c>
      <c r="I7" s="170">
        <v>0</v>
      </c>
      <c r="J7" s="167">
        <v>0</v>
      </c>
      <c r="K7" s="222"/>
    </row>
    <row r="8" spans="2:11" s="225" customFormat="1" ht="18.75" x14ac:dyDescent="0.25">
      <c r="B8" s="144"/>
      <c r="C8" s="145" t="s">
        <v>18</v>
      </c>
      <c r="D8" s="146" t="s">
        <v>242</v>
      </c>
      <c r="E8" s="147">
        <f>SUM(E9:E16)</f>
        <v>0</v>
      </c>
      <c r="F8" s="148">
        <f>SUM(F9:F16)</f>
        <v>0</v>
      </c>
      <c r="G8" s="149">
        <f>SUM(G9:G16)</f>
        <v>0</v>
      </c>
      <c r="H8" s="150">
        <f>SUM(H9:H16)</f>
        <v>0</v>
      </c>
      <c r="I8" s="147">
        <v>0</v>
      </c>
      <c r="J8" s="148">
        <v>0</v>
      </c>
      <c r="K8" s="224"/>
    </row>
    <row r="9" spans="2:11" s="227" customFormat="1" ht="18.75" x14ac:dyDescent="0.25">
      <c r="B9" s="10" t="s">
        <v>102</v>
      </c>
      <c r="C9" s="11" t="s">
        <v>19</v>
      </c>
      <c r="D9" s="12" t="s">
        <v>119</v>
      </c>
      <c r="E9" s="108" t="s">
        <v>201</v>
      </c>
      <c r="F9" s="101" t="s">
        <v>29</v>
      </c>
      <c r="G9" s="99" t="s">
        <v>35</v>
      </c>
      <c r="H9" s="107"/>
      <c r="I9" s="13"/>
      <c r="J9" s="16"/>
      <c r="K9" s="226"/>
    </row>
    <row r="10" spans="2:11" s="227" customFormat="1" ht="18.75" x14ac:dyDescent="0.25">
      <c r="B10" s="10" t="s">
        <v>103</v>
      </c>
      <c r="C10" s="11" t="s">
        <v>20</v>
      </c>
      <c r="D10" s="12" t="s">
        <v>28</v>
      </c>
      <c r="E10" s="108" t="s">
        <v>201</v>
      </c>
      <c r="F10" s="100" t="s">
        <v>201</v>
      </c>
      <c r="G10" s="103" t="s">
        <v>29</v>
      </c>
      <c r="H10" s="107"/>
      <c r="I10" s="13"/>
      <c r="J10" s="16"/>
      <c r="K10" s="226"/>
    </row>
    <row r="11" spans="2:11" s="227" customFormat="1" ht="18.75" x14ac:dyDescent="0.25">
      <c r="B11" s="10" t="s">
        <v>104</v>
      </c>
      <c r="C11" s="11" t="s">
        <v>21</v>
      </c>
      <c r="D11" s="12" t="s">
        <v>28</v>
      </c>
      <c r="E11" s="108" t="s">
        <v>201</v>
      </c>
      <c r="F11" s="100" t="s">
        <v>201</v>
      </c>
      <c r="G11" s="103" t="s">
        <v>29</v>
      </c>
      <c r="H11" s="107"/>
      <c r="I11" s="13"/>
      <c r="J11" s="16"/>
      <c r="K11" s="226"/>
    </row>
    <row r="12" spans="2:11" s="227" customFormat="1" ht="18.75" x14ac:dyDescent="0.25">
      <c r="B12" s="10" t="s">
        <v>105</v>
      </c>
      <c r="C12" s="11" t="s">
        <v>22</v>
      </c>
      <c r="D12" s="12" t="s">
        <v>28</v>
      </c>
      <c r="E12" s="108" t="s">
        <v>201</v>
      </c>
      <c r="F12" s="100" t="s">
        <v>201</v>
      </c>
      <c r="G12" s="103" t="s">
        <v>29</v>
      </c>
      <c r="H12" s="107"/>
      <c r="I12" s="13"/>
      <c r="J12" s="16"/>
      <c r="K12" s="226"/>
    </row>
    <row r="13" spans="2:11" s="227" customFormat="1" ht="18.75" x14ac:dyDescent="0.25">
      <c r="B13" s="10" t="s">
        <v>106</v>
      </c>
      <c r="C13" s="11" t="s">
        <v>107</v>
      </c>
      <c r="D13" s="12" t="s">
        <v>119</v>
      </c>
      <c r="E13" s="108" t="s">
        <v>201</v>
      </c>
      <c r="F13" s="101" t="s">
        <v>29</v>
      </c>
      <c r="G13" s="99" t="s">
        <v>35</v>
      </c>
      <c r="H13" s="107"/>
      <c r="I13" s="13"/>
      <c r="J13" s="16"/>
      <c r="K13" s="226"/>
    </row>
    <row r="14" spans="2:11" s="227" customFormat="1" ht="18.75" x14ac:dyDescent="0.25">
      <c r="B14" s="10" t="s">
        <v>108</v>
      </c>
      <c r="C14" s="11" t="s">
        <v>109</v>
      </c>
      <c r="D14" s="12" t="s">
        <v>29</v>
      </c>
      <c r="E14" s="108"/>
      <c r="F14" s="101" t="s">
        <v>29</v>
      </c>
      <c r="G14" s="109"/>
      <c r="H14" s="107"/>
      <c r="I14" s="13"/>
      <c r="J14" s="16"/>
      <c r="K14" s="226"/>
    </row>
    <row r="15" spans="2:11" s="227" customFormat="1" ht="18.75" x14ac:dyDescent="0.25">
      <c r="B15" s="10" t="s">
        <v>110</v>
      </c>
      <c r="C15" s="11" t="s">
        <v>23</v>
      </c>
      <c r="D15" s="12" t="s">
        <v>239</v>
      </c>
      <c r="E15" s="108" t="s">
        <v>201</v>
      </c>
      <c r="F15" s="101" t="s">
        <v>29</v>
      </c>
      <c r="G15" s="103" t="s">
        <v>29</v>
      </c>
      <c r="H15" s="107"/>
      <c r="I15" s="13"/>
      <c r="J15" s="16"/>
      <c r="K15" s="226"/>
    </row>
    <row r="16" spans="2:11" s="227" customFormat="1" ht="18.75" x14ac:dyDescent="0.25">
      <c r="B16" s="10" t="s">
        <v>111</v>
      </c>
      <c r="C16" s="18" t="s">
        <v>24</v>
      </c>
      <c r="D16" s="12" t="s">
        <v>29</v>
      </c>
      <c r="E16" s="108"/>
      <c r="F16" s="101" t="s">
        <v>29</v>
      </c>
      <c r="G16" s="109"/>
      <c r="H16" s="107"/>
      <c r="I16" s="13"/>
      <c r="J16" s="16"/>
      <c r="K16" s="226"/>
    </row>
    <row r="17" spans="2:15" s="227" customFormat="1" ht="37.5" x14ac:dyDescent="0.25">
      <c r="B17" s="10"/>
      <c r="C17" s="3" t="s">
        <v>26</v>
      </c>
      <c r="D17" s="4" t="s">
        <v>241</v>
      </c>
      <c r="E17" s="5">
        <f>SUM(E18:E20)</f>
        <v>0</v>
      </c>
      <c r="F17" s="8">
        <f>SUM(F18:F20)</f>
        <v>0</v>
      </c>
      <c r="G17" s="9">
        <f>SUM(G18:G19)</f>
        <v>0</v>
      </c>
      <c r="H17" s="7">
        <f>SUM(H18:H19)</f>
        <v>0</v>
      </c>
      <c r="I17" s="5">
        <v>0</v>
      </c>
      <c r="J17" s="8">
        <v>0</v>
      </c>
      <c r="K17" s="226"/>
    </row>
    <row r="18" spans="2:15" s="227" customFormat="1" ht="18.75" x14ac:dyDescent="0.25">
      <c r="B18" s="10" t="s">
        <v>112</v>
      </c>
      <c r="C18" s="228" t="s">
        <v>114</v>
      </c>
      <c r="D18" s="12" t="s">
        <v>25</v>
      </c>
      <c r="E18" s="108" t="s">
        <v>201</v>
      </c>
      <c r="F18" s="101" t="s">
        <v>29</v>
      </c>
      <c r="G18" s="109"/>
      <c r="H18" s="107"/>
      <c r="I18" s="13"/>
      <c r="J18" s="16"/>
      <c r="K18" s="226"/>
      <c r="L18" s="229"/>
      <c r="M18" s="229"/>
      <c r="N18" s="229"/>
      <c r="O18" s="229"/>
    </row>
    <row r="19" spans="2:15" s="227" customFormat="1" ht="18.75" x14ac:dyDescent="0.25">
      <c r="B19" s="10" t="s">
        <v>113</v>
      </c>
      <c r="C19" s="11" t="s">
        <v>118</v>
      </c>
      <c r="D19" s="12" t="s">
        <v>119</v>
      </c>
      <c r="E19" s="108" t="s">
        <v>201</v>
      </c>
      <c r="F19" s="101" t="s">
        <v>29</v>
      </c>
      <c r="G19" s="99" t="s">
        <v>35</v>
      </c>
      <c r="H19" s="107"/>
      <c r="I19" s="13"/>
      <c r="J19" s="16"/>
      <c r="K19" s="226"/>
      <c r="L19" s="229"/>
      <c r="M19" s="229"/>
      <c r="N19" s="229"/>
      <c r="O19" s="229"/>
    </row>
    <row r="20" spans="2:15" s="227" customFormat="1" ht="18.75" x14ac:dyDescent="0.25">
      <c r="B20" s="10" t="s">
        <v>117</v>
      </c>
      <c r="C20" s="230" t="s">
        <v>27</v>
      </c>
      <c r="D20" s="12" t="s">
        <v>25</v>
      </c>
      <c r="E20" s="108" t="s">
        <v>201</v>
      </c>
      <c r="F20" s="101" t="s">
        <v>29</v>
      </c>
      <c r="G20" s="109"/>
      <c r="H20" s="107"/>
      <c r="I20" s="13"/>
      <c r="J20" s="16"/>
      <c r="K20" s="226"/>
      <c r="L20" s="229"/>
      <c r="M20" s="229"/>
      <c r="N20" s="229"/>
      <c r="O20" s="229"/>
    </row>
    <row r="21" spans="2:15" s="232" customFormat="1" ht="37.5" x14ac:dyDescent="0.25">
      <c r="B21" s="2"/>
      <c r="C21" s="3" t="s">
        <v>30</v>
      </c>
      <c r="D21" s="4" t="s">
        <v>240</v>
      </c>
      <c r="E21" s="5">
        <f>SUM(E22)</f>
        <v>0</v>
      </c>
      <c r="F21" s="8">
        <f>SUM(F22)</f>
        <v>0</v>
      </c>
      <c r="G21" s="9">
        <f>SUM(G22)</f>
        <v>0</v>
      </c>
      <c r="H21" s="7">
        <f>SUM(H22)</f>
        <v>0</v>
      </c>
      <c r="I21" s="5">
        <v>0</v>
      </c>
      <c r="J21" s="8">
        <v>0</v>
      </c>
      <c r="K21" s="231"/>
    </row>
    <row r="22" spans="2:15" s="227" customFormat="1" ht="18.75" customHeight="1" x14ac:dyDescent="0.25">
      <c r="B22" s="10" t="s">
        <v>121</v>
      </c>
      <c r="C22" s="233" t="s">
        <v>122</v>
      </c>
      <c r="D22" s="12" t="s">
        <v>25</v>
      </c>
      <c r="E22" s="13" t="s">
        <v>201</v>
      </c>
      <c r="F22" s="101" t="s">
        <v>29</v>
      </c>
      <c r="G22" s="109"/>
      <c r="H22" s="107"/>
      <c r="I22" s="13"/>
      <c r="J22" s="16"/>
      <c r="K22" s="226"/>
    </row>
    <row r="23" spans="2:15" s="227" customFormat="1" ht="18.75" customHeight="1" thickBot="1" x14ac:dyDescent="0.3">
      <c r="B23" s="140" t="s">
        <v>123</v>
      </c>
      <c r="C23" s="141" t="s">
        <v>124</v>
      </c>
      <c r="D23" s="142"/>
      <c r="E23" s="205"/>
      <c r="F23" s="206"/>
      <c r="G23" s="59"/>
      <c r="H23" s="56"/>
      <c r="I23" s="57"/>
      <c r="J23" s="58"/>
      <c r="K23" s="226"/>
    </row>
    <row r="24" spans="2:15" s="225" customFormat="1" ht="27" customHeight="1" thickBot="1" x14ac:dyDescent="0.3">
      <c r="B24" s="151" t="s">
        <v>31</v>
      </c>
      <c r="C24" s="152" t="s">
        <v>32</v>
      </c>
      <c r="D24" s="132" t="s">
        <v>195</v>
      </c>
      <c r="E24" s="134">
        <f t="shared" ref="E24:J24" si="0">SUM(E25:E30)</f>
        <v>0</v>
      </c>
      <c r="F24" s="135">
        <f t="shared" si="0"/>
        <v>0</v>
      </c>
      <c r="G24" s="133">
        <f t="shared" si="0"/>
        <v>0</v>
      </c>
      <c r="H24" s="136">
        <f t="shared" si="0"/>
        <v>0</v>
      </c>
      <c r="I24" s="134">
        <f t="shared" si="0"/>
        <v>0</v>
      </c>
      <c r="J24" s="135">
        <f t="shared" si="0"/>
        <v>0</v>
      </c>
      <c r="K24" s="224"/>
    </row>
    <row r="25" spans="2:15" s="227" customFormat="1" ht="18.75" customHeight="1" x14ac:dyDescent="0.25">
      <c r="B25" s="153" t="s">
        <v>33</v>
      </c>
      <c r="C25" s="207" t="s">
        <v>34</v>
      </c>
      <c r="D25" s="155" t="s">
        <v>35</v>
      </c>
      <c r="E25" s="208"/>
      <c r="F25" s="209"/>
      <c r="G25" s="210"/>
      <c r="H25" s="156" t="s">
        <v>35</v>
      </c>
      <c r="I25" s="208"/>
      <c r="J25" s="209"/>
      <c r="K25" s="226"/>
    </row>
    <row r="26" spans="2:15" s="227" customFormat="1" ht="18.75" customHeight="1" x14ac:dyDescent="0.25">
      <c r="B26" s="10" t="s">
        <v>36</v>
      </c>
      <c r="C26" s="19" t="s">
        <v>37</v>
      </c>
      <c r="D26" s="12" t="s">
        <v>29</v>
      </c>
      <c r="E26" s="108"/>
      <c r="F26" s="100"/>
      <c r="G26" s="109"/>
      <c r="H26" s="102" t="s">
        <v>29</v>
      </c>
      <c r="I26" s="108"/>
      <c r="J26" s="100"/>
      <c r="K26" s="226"/>
    </row>
    <row r="27" spans="2:15" s="227" customFormat="1" ht="18.75" customHeight="1" x14ac:dyDescent="0.25">
      <c r="B27" s="10" t="s">
        <v>38</v>
      </c>
      <c r="C27" s="19" t="s">
        <v>39</v>
      </c>
      <c r="D27" s="12" t="s">
        <v>29</v>
      </c>
      <c r="E27" s="108"/>
      <c r="F27" s="100"/>
      <c r="G27" s="109"/>
      <c r="H27" s="102" t="s">
        <v>29</v>
      </c>
      <c r="I27" s="108"/>
      <c r="J27" s="100"/>
      <c r="K27" s="226"/>
    </row>
    <row r="28" spans="2:15" s="227" customFormat="1" ht="18.75" customHeight="1" x14ac:dyDescent="0.25">
      <c r="B28" s="10" t="s">
        <v>40</v>
      </c>
      <c r="C28" s="19" t="s">
        <v>41</v>
      </c>
      <c r="D28" s="12" t="s">
        <v>29</v>
      </c>
      <c r="E28" s="108"/>
      <c r="F28" s="100"/>
      <c r="G28" s="109"/>
      <c r="H28" s="107"/>
      <c r="I28" s="104" t="s">
        <v>29</v>
      </c>
      <c r="J28" s="100"/>
      <c r="K28" s="226"/>
    </row>
    <row r="29" spans="2:15" s="227" customFormat="1" ht="18.75" customHeight="1" x14ac:dyDescent="0.25">
      <c r="B29" s="10" t="s">
        <v>42</v>
      </c>
      <c r="C29" s="19" t="s">
        <v>43</v>
      </c>
      <c r="D29" s="12" t="s">
        <v>29</v>
      </c>
      <c r="E29" s="108"/>
      <c r="F29" s="100"/>
      <c r="G29" s="109"/>
      <c r="H29" s="107"/>
      <c r="I29" s="104" t="s">
        <v>29</v>
      </c>
      <c r="J29" s="100"/>
      <c r="K29" s="226"/>
    </row>
    <row r="30" spans="2:15" s="227" customFormat="1" ht="18.75" customHeight="1" thickBot="1" x14ac:dyDescent="0.3">
      <c r="B30" s="140" t="s">
        <v>44</v>
      </c>
      <c r="C30" s="141" t="s">
        <v>45</v>
      </c>
      <c r="D30" s="142" t="s">
        <v>29</v>
      </c>
      <c r="E30" s="211"/>
      <c r="F30" s="212"/>
      <c r="G30" s="213"/>
      <c r="H30" s="214"/>
      <c r="I30" s="143" t="s">
        <v>29</v>
      </c>
      <c r="J30" s="212"/>
      <c r="K30" s="226"/>
    </row>
    <row r="31" spans="2:15" s="225" customFormat="1" ht="23.25" customHeight="1" thickBot="1" x14ac:dyDescent="0.3">
      <c r="B31" s="151" t="s">
        <v>46</v>
      </c>
      <c r="C31" s="152" t="s">
        <v>47</v>
      </c>
      <c r="D31" s="132" t="s">
        <v>246</v>
      </c>
      <c r="E31" s="134">
        <f t="shared" ref="E31:J31" si="1">SUM(E32,E39)</f>
        <v>0</v>
      </c>
      <c r="F31" s="135">
        <f t="shared" si="1"/>
        <v>0</v>
      </c>
      <c r="G31" s="133">
        <f t="shared" si="1"/>
        <v>0</v>
      </c>
      <c r="H31" s="136">
        <f t="shared" si="1"/>
        <v>0</v>
      </c>
      <c r="I31" s="134">
        <f t="shared" si="1"/>
        <v>0</v>
      </c>
      <c r="J31" s="135">
        <f t="shared" si="1"/>
        <v>0</v>
      </c>
      <c r="K31" s="224"/>
    </row>
    <row r="32" spans="2:15" s="225" customFormat="1" ht="18.75" hidden="1" x14ac:dyDescent="0.25">
      <c r="B32" s="144" t="s">
        <v>31</v>
      </c>
      <c r="C32" s="145" t="s">
        <v>48</v>
      </c>
      <c r="D32" s="146"/>
      <c r="E32" s="147">
        <f t="shared" ref="E32:J32" si="2">SUM(E33:E38)</f>
        <v>0</v>
      </c>
      <c r="F32" s="148">
        <f t="shared" si="2"/>
        <v>0</v>
      </c>
      <c r="G32" s="149">
        <f t="shared" si="2"/>
        <v>0</v>
      </c>
      <c r="H32" s="150">
        <f t="shared" si="2"/>
        <v>0</v>
      </c>
      <c r="I32" s="147">
        <f t="shared" si="2"/>
        <v>0</v>
      </c>
      <c r="J32" s="148">
        <f t="shared" si="2"/>
        <v>0</v>
      </c>
      <c r="K32" s="224"/>
    </row>
    <row r="33" spans="2:15" s="225" customFormat="1" ht="18.75" hidden="1" x14ac:dyDescent="0.25">
      <c r="B33" s="117" t="s">
        <v>33</v>
      </c>
      <c r="C33" s="118"/>
      <c r="D33" s="119"/>
      <c r="E33" s="108"/>
      <c r="F33" s="100"/>
      <c r="G33" s="109"/>
      <c r="H33" s="107"/>
      <c r="I33" s="108"/>
      <c r="J33" s="100"/>
      <c r="K33" s="224"/>
    </row>
    <row r="34" spans="2:15" s="225" customFormat="1" ht="18.75" hidden="1" x14ac:dyDescent="0.25">
      <c r="B34" s="117" t="s">
        <v>36</v>
      </c>
      <c r="C34" s="118"/>
      <c r="D34" s="119"/>
      <c r="E34" s="108"/>
      <c r="F34" s="100"/>
      <c r="G34" s="109"/>
      <c r="H34" s="107"/>
      <c r="I34" s="108"/>
      <c r="J34" s="100"/>
      <c r="K34" s="224"/>
    </row>
    <row r="35" spans="2:15" s="225" customFormat="1" ht="18.75" hidden="1" x14ac:dyDescent="0.25">
      <c r="B35" s="117" t="s">
        <v>38</v>
      </c>
      <c r="C35" s="118"/>
      <c r="D35" s="119"/>
      <c r="E35" s="108"/>
      <c r="F35" s="100"/>
      <c r="G35" s="109"/>
      <c r="H35" s="107"/>
      <c r="I35" s="108"/>
      <c r="J35" s="100"/>
      <c r="K35" s="224"/>
    </row>
    <row r="36" spans="2:15" s="225" customFormat="1" ht="18.75" hidden="1" x14ac:dyDescent="0.25">
      <c r="B36" s="117" t="s">
        <v>40</v>
      </c>
      <c r="C36" s="118"/>
      <c r="D36" s="119"/>
      <c r="E36" s="108"/>
      <c r="F36" s="100"/>
      <c r="G36" s="109"/>
      <c r="H36" s="107"/>
      <c r="I36" s="108"/>
      <c r="J36" s="100"/>
      <c r="K36" s="224"/>
    </row>
    <row r="37" spans="2:15" s="225" customFormat="1" ht="18.75" hidden="1" x14ac:dyDescent="0.25">
      <c r="B37" s="117" t="s">
        <v>42</v>
      </c>
      <c r="C37" s="118"/>
      <c r="D37" s="119"/>
      <c r="E37" s="108"/>
      <c r="F37" s="100"/>
      <c r="G37" s="109"/>
      <c r="H37" s="121"/>
      <c r="I37" s="108"/>
      <c r="J37" s="100"/>
      <c r="K37" s="224"/>
    </row>
    <row r="38" spans="2:15" s="235" customFormat="1" ht="18.75" hidden="1" x14ac:dyDescent="0.25">
      <c r="B38" s="122" t="s">
        <v>44</v>
      </c>
      <c r="C38" s="123"/>
      <c r="D38" s="124"/>
      <c r="E38" s="125"/>
      <c r="F38" s="127"/>
      <c r="G38" s="128"/>
      <c r="H38" s="129"/>
      <c r="I38" s="125"/>
      <c r="J38" s="127"/>
      <c r="K38" s="234"/>
    </row>
    <row r="39" spans="2:15" s="225" customFormat="1" ht="24" customHeight="1" thickBot="1" x14ac:dyDescent="0.3">
      <c r="B39" s="171" t="s">
        <v>49</v>
      </c>
      <c r="C39" s="116" t="s">
        <v>50</v>
      </c>
      <c r="D39" s="172" t="s">
        <v>246</v>
      </c>
      <c r="E39" s="173">
        <f t="shared" ref="E39:I39" si="3">SUM(E40,E44,E48,E52,E56,E65,E74)</f>
        <v>0</v>
      </c>
      <c r="F39" s="174">
        <f t="shared" si="3"/>
        <v>0</v>
      </c>
      <c r="G39" s="175">
        <f t="shared" si="3"/>
        <v>0</v>
      </c>
      <c r="H39" s="176">
        <f>SUM(H40,H44,)</f>
        <v>0</v>
      </c>
      <c r="I39" s="173">
        <f t="shared" si="3"/>
        <v>0</v>
      </c>
      <c r="J39" s="174">
        <f>SUM(J40,J44,)</f>
        <v>0</v>
      </c>
      <c r="K39" s="224"/>
    </row>
    <row r="40" spans="2:15" s="227" customFormat="1" ht="24.75" customHeight="1" thickBot="1" x14ac:dyDescent="0.3">
      <c r="B40" s="151" t="s">
        <v>51</v>
      </c>
      <c r="C40" s="152" t="s">
        <v>52</v>
      </c>
      <c r="D40" s="132" t="s">
        <v>245</v>
      </c>
      <c r="E40" s="134">
        <f t="shared" ref="E40:I40" si="4">SUM(E41:E43)</f>
        <v>0</v>
      </c>
      <c r="F40" s="135">
        <f t="shared" si="4"/>
        <v>0</v>
      </c>
      <c r="G40" s="133">
        <f t="shared" si="4"/>
        <v>0</v>
      </c>
      <c r="H40" s="136">
        <f>SUM(H41:H43)</f>
        <v>0</v>
      </c>
      <c r="I40" s="134">
        <f t="shared" si="4"/>
        <v>0</v>
      </c>
      <c r="J40" s="158" t="s">
        <v>259</v>
      </c>
      <c r="K40" s="226"/>
    </row>
    <row r="41" spans="2:15" s="227" customFormat="1" ht="37.5" customHeight="1" x14ac:dyDescent="0.25">
      <c r="B41" s="153" t="s">
        <v>53</v>
      </c>
      <c r="C41" s="154" t="s">
        <v>54</v>
      </c>
      <c r="D41" s="155" t="s">
        <v>244</v>
      </c>
      <c r="E41" s="208"/>
      <c r="F41" s="209"/>
      <c r="G41" s="210"/>
      <c r="H41" s="156" t="s">
        <v>35</v>
      </c>
      <c r="I41" s="157" t="s">
        <v>35</v>
      </c>
      <c r="J41" s="209"/>
      <c r="K41" s="226"/>
    </row>
    <row r="42" spans="2:15" s="227" customFormat="1" ht="18.75" x14ac:dyDescent="0.25">
      <c r="B42" s="10" t="s">
        <v>55</v>
      </c>
      <c r="C42" s="11" t="s">
        <v>56</v>
      </c>
      <c r="D42" s="12" t="s">
        <v>25</v>
      </c>
      <c r="E42" s="108"/>
      <c r="F42" s="100"/>
      <c r="G42" s="109"/>
      <c r="H42" s="107" t="s">
        <v>201</v>
      </c>
      <c r="I42" s="104" t="s">
        <v>29</v>
      </c>
      <c r="J42" s="100"/>
      <c r="K42" s="226"/>
    </row>
    <row r="43" spans="2:15" s="227" customFormat="1" ht="18.75" customHeight="1" thickBot="1" x14ac:dyDescent="0.3">
      <c r="B43" s="140" t="s">
        <v>57</v>
      </c>
      <c r="C43" s="141" t="s">
        <v>58</v>
      </c>
      <c r="D43" s="142" t="s">
        <v>29</v>
      </c>
      <c r="E43" s="211"/>
      <c r="F43" s="212"/>
      <c r="G43" s="213"/>
      <c r="H43" s="214"/>
      <c r="I43" s="211"/>
      <c r="J43" s="159" t="s">
        <v>29</v>
      </c>
      <c r="K43" s="226"/>
    </row>
    <row r="44" spans="2:15" s="227" customFormat="1" ht="42.75" customHeight="1" thickBot="1" x14ac:dyDescent="0.3">
      <c r="B44" s="151" t="s">
        <v>59</v>
      </c>
      <c r="C44" s="152" t="s">
        <v>60</v>
      </c>
      <c r="D44" s="132" t="s">
        <v>245</v>
      </c>
      <c r="E44" s="134">
        <f t="shared" ref="E44:I44" si="5">SUM(E45:E47)</f>
        <v>0</v>
      </c>
      <c r="F44" s="135">
        <f t="shared" si="5"/>
        <v>0</v>
      </c>
      <c r="G44" s="133">
        <f t="shared" si="5"/>
        <v>0</v>
      </c>
      <c r="H44" s="136">
        <f t="shared" si="5"/>
        <v>0</v>
      </c>
      <c r="I44" s="134">
        <f t="shared" si="5"/>
        <v>0</v>
      </c>
      <c r="J44" s="158" t="s">
        <v>259</v>
      </c>
      <c r="K44" s="226"/>
      <c r="O44" s="30"/>
    </row>
    <row r="45" spans="2:15" s="227" customFormat="1" ht="38.25" customHeight="1" x14ac:dyDescent="0.25">
      <c r="B45" s="153" t="s">
        <v>61</v>
      </c>
      <c r="C45" s="160" t="s">
        <v>62</v>
      </c>
      <c r="D45" s="155" t="s">
        <v>244</v>
      </c>
      <c r="E45" s="208"/>
      <c r="F45" s="209"/>
      <c r="G45" s="210"/>
      <c r="H45" s="156" t="s">
        <v>35</v>
      </c>
      <c r="I45" s="157" t="s">
        <v>35</v>
      </c>
      <c r="J45" s="209"/>
      <c r="K45" s="226"/>
    </row>
    <row r="46" spans="2:15" s="227" customFormat="1" ht="18.75" x14ac:dyDescent="0.25">
      <c r="B46" s="10" t="s">
        <v>63</v>
      </c>
      <c r="C46" s="11" t="s">
        <v>56</v>
      </c>
      <c r="D46" s="12" t="s">
        <v>25</v>
      </c>
      <c r="E46" s="108"/>
      <c r="F46" s="100"/>
      <c r="G46" s="109"/>
      <c r="H46" s="107" t="s">
        <v>201</v>
      </c>
      <c r="I46" s="104" t="s">
        <v>29</v>
      </c>
      <c r="J46" s="100"/>
      <c r="K46" s="226"/>
    </row>
    <row r="47" spans="2:15" s="227" customFormat="1" ht="19.5" thickBot="1" x14ac:dyDescent="0.3">
      <c r="B47" s="31" t="s">
        <v>64</v>
      </c>
      <c r="C47" s="32" t="s">
        <v>58</v>
      </c>
      <c r="D47" s="33" t="s">
        <v>29</v>
      </c>
      <c r="E47" s="215"/>
      <c r="F47" s="216"/>
      <c r="G47" s="217"/>
      <c r="H47" s="218"/>
      <c r="I47" s="215"/>
      <c r="J47" s="105" t="s">
        <v>29</v>
      </c>
      <c r="K47" s="226"/>
    </row>
    <row r="48" spans="2:15" s="227" customFormat="1" ht="19.5" hidden="1" thickBot="1" x14ac:dyDescent="0.3">
      <c r="B48" s="34" t="s">
        <v>65</v>
      </c>
      <c r="C48" s="35"/>
      <c r="D48" s="36"/>
      <c r="E48" s="39">
        <f t="shared" ref="E48:J48" si="6">SUM(E49:E51)</f>
        <v>0</v>
      </c>
      <c r="F48" s="40">
        <f t="shared" si="6"/>
        <v>0</v>
      </c>
      <c r="G48" s="41">
        <f t="shared" si="6"/>
        <v>0</v>
      </c>
      <c r="H48" s="38">
        <f t="shared" si="6"/>
        <v>0</v>
      </c>
      <c r="I48" s="39">
        <f t="shared" si="6"/>
        <v>0</v>
      </c>
      <c r="J48" s="40">
        <f t="shared" si="6"/>
        <v>0</v>
      </c>
      <c r="K48" s="226"/>
    </row>
    <row r="49" spans="2:13" s="227" customFormat="1" ht="19.5" hidden="1" thickBot="1" x14ac:dyDescent="0.3">
      <c r="B49" s="42" t="s">
        <v>66</v>
      </c>
      <c r="C49" s="43"/>
      <c r="D49" s="44"/>
      <c r="E49" s="13"/>
      <c r="F49" s="16"/>
      <c r="G49" s="17"/>
      <c r="H49" s="15"/>
      <c r="I49" s="13"/>
      <c r="J49" s="16"/>
      <c r="K49" s="226"/>
    </row>
    <row r="50" spans="2:13" s="227" customFormat="1" ht="19.5" hidden="1" thickBot="1" x14ac:dyDescent="0.3">
      <c r="B50" s="42" t="s">
        <v>67</v>
      </c>
      <c r="C50" s="18" t="s">
        <v>56</v>
      </c>
      <c r="D50" s="44"/>
      <c r="E50" s="13"/>
      <c r="F50" s="16"/>
      <c r="G50" s="17"/>
      <c r="H50" s="15"/>
      <c r="I50" s="13"/>
      <c r="J50" s="16"/>
      <c r="K50" s="226"/>
    </row>
    <row r="51" spans="2:13" s="227" customFormat="1" ht="19.5" hidden="1" thickBot="1" x14ac:dyDescent="0.3">
      <c r="B51" s="42" t="s">
        <v>68</v>
      </c>
      <c r="C51" s="18" t="s">
        <v>58</v>
      </c>
      <c r="D51" s="44"/>
      <c r="E51" s="13"/>
      <c r="F51" s="16"/>
      <c r="G51" s="17"/>
      <c r="H51" s="15"/>
      <c r="I51" s="13"/>
      <c r="J51" s="16"/>
      <c r="K51" s="226"/>
    </row>
    <row r="52" spans="2:13" s="227" customFormat="1" ht="19.5" hidden="1" thickBot="1" x14ac:dyDescent="0.3">
      <c r="B52" s="45" t="s">
        <v>69</v>
      </c>
      <c r="C52" s="46"/>
      <c r="D52" s="47"/>
      <c r="E52" s="25">
        <f t="shared" ref="E52:J52" si="7">SUM(E53:E55)</f>
        <v>0</v>
      </c>
      <c r="F52" s="28">
        <f t="shared" si="7"/>
        <v>0</v>
      </c>
      <c r="G52" s="29">
        <f t="shared" si="7"/>
        <v>0</v>
      </c>
      <c r="H52" s="27">
        <f t="shared" si="7"/>
        <v>0</v>
      </c>
      <c r="I52" s="25">
        <f t="shared" si="7"/>
        <v>0</v>
      </c>
      <c r="J52" s="28">
        <f t="shared" si="7"/>
        <v>0</v>
      </c>
      <c r="K52" s="226"/>
    </row>
    <row r="53" spans="2:13" s="227" customFormat="1" ht="19.5" hidden="1" thickBot="1" x14ac:dyDescent="0.3">
      <c r="B53" s="42" t="s">
        <v>70</v>
      </c>
      <c r="C53" s="43"/>
      <c r="D53" s="44"/>
      <c r="E53" s="13"/>
      <c r="F53" s="16"/>
      <c r="G53" s="17"/>
      <c r="H53" s="15"/>
      <c r="I53" s="13"/>
      <c r="J53" s="16"/>
      <c r="K53" s="226"/>
    </row>
    <row r="54" spans="2:13" s="227" customFormat="1" ht="19.5" hidden="1" thickBot="1" x14ac:dyDescent="0.3">
      <c r="B54" s="42"/>
      <c r="C54" s="18"/>
      <c r="D54" s="44"/>
      <c r="E54" s="13"/>
      <c r="F54" s="16"/>
      <c r="G54" s="17"/>
      <c r="H54" s="15"/>
      <c r="I54" s="13"/>
      <c r="J54" s="16"/>
      <c r="K54" s="226"/>
      <c r="M54" s="227" t="s">
        <v>16</v>
      </c>
    </row>
    <row r="55" spans="2:13" s="227" customFormat="1" ht="19.5" hidden="1" thickBot="1" x14ac:dyDescent="0.3">
      <c r="B55" s="42"/>
      <c r="C55" s="18"/>
      <c r="D55" s="44"/>
      <c r="E55" s="13"/>
      <c r="F55" s="16"/>
      <c r="G55" s="17"/>
      <c r="H55" s="15"/>
      <c r="I55" s="13"/>
      <c r="J55" s="16"/>
      <c r="K55" s="226"/>
    </row>
    <row r="56" spans="2:13" s="232" customFormat="1" ht="19.5" hidden="1" thickBot="1" x14ac:dyDescent="0.3">
      <c r="B56" s="45" t="s">
        <v>71</v>
      </c>
      <c r="C56" s="46"/>
      <c r="D56" s="47" t="s">
        <v>72</v>
      </c>
      <c r="E56" s="25">
        <f t="shared" ref="E56:J56" si="8">SUM(E57:E64)</f>
        <v>0</v>
      </c>
      <c r="F56" s="28">
        <f t="shared" si="8"/>
        <v>0</v>
      </c>
      <c r="G56" s="29">
        <f t="shared" si="8"/>
        <v>0</v>
      </c>
      <c r="H56" s="27">
        <f t="shared" si="8"/>
        <v>0</v>
      </c>
      <c r="I56" s="25">
        <f t="shared" si="8"/>
        <v>0</v>
      </c>
      <c r="J56" s="28">
        <f t="shared" si="8"/>
        <v>0</v>
      </c>
      <c r="K56" s="231"/>
    </row>
    <row r="57" spans="2:13" s="227" customFormat="1" ht="19.5" hidden="1" thickBot="1" x14ac:dyDescent="0.3">
      <c r="B57" s="42" t="s">
        <v>73</v>
      </c>
      <c r="C57" s="18"/>
      <c r="D57" s="44"/>
      <c r="E57" s="13"/>
      <c r="F57" s="16"/>
      <c r="G57" s="17"/>
      <c r="H57" s="15"/>
      <c r="I57" s="13"/>
      <c r="J57" s="16"/>
      <c r="K57" s="226"/>
    </row>
    <row r="58" spans="2:13" s="227" customFormat="1" ht="19.5" hidden="1" thickBot="1" x14ac:dyDescent="0.3">
      <c r="B58" s="42" t="s">
        <v>74</v>
      </c>
      <c r="C58" s="18"/>
      <c r="D58" s="44"/>
      <c r="E58" s="13"/>
      <c r="F58" s="16"/>
      <c r="G58" s="17"/>
      <c r="H58" s="15"/>
      <c r="I58" s="13"/>
      <c r="J58" s="16"/>
      <c r="K58" s="226"/>
    </row>
    <row r="59" spans="2:13" s="227" customFormat="1" ht="19.5" hidden="1" thickBot="1" x14ac:dyDescent="0.3">
      <c r="B59" s="42"/>
      <c r="C59" s="18"/>
      <c r="D59" s="44"/>
      <c r="E59" s="13"/>
      <c r="F59" s="16"/>
      <c r="G59" s="17"/>
      <c r="H59" s="15"/>
      <c r="I59" s="13"/>
      <c r="J59" s="16"/>
      <c r="K59" s="226"/>
    </row>
    <row r="60" spans="2:13" s="227" customFormat="1" ht="19.5" hidden="1" thickBot="1" x14ac:dyDescent="0.3">
      <c r="B60" s="42"/>
      <c r="C60" s="18"/>
      <c r="D60" s="44"/>
      <c r="E60" s="13"/>
      <c r="F60" s="16"/>
      <c r="G60" s="17"/>
      <c r="H60" s="15"/>
      <c r="I60" s="13"/>
      <c r="J60" s="16"/>
      <c r="K60" s="226"/>
    </row>
    <row r="61" spans="2:13" s="227" customFormat="1" ht="19.5" hidden="1" thickBot="1" x14ac:dyDescent="0.3">
      <c r="B61" s="42"/>
      <c r="C61" s="18"/>
      <c r="D61" s="44"/>
      <c r="E61" s="13"/>
      <c r="F61" s="16"/>
      <c r="G61" s="17"/>
      <c r="H61" s="15"/>
      <c r="I61" s="13"/>
      <c r="J61" s="16"/>
      <c r="K61" s="226"/>
    </row>
    <row r="62" spans="2:13" s="227" customFormat="1" ht="19.5" hidden="1" thickBot="1" x14ac:dyDescent="0.3">
      <c r="B62" s="42"/>
      <c r="C62" s="18"/>
      <c r="D62" s="44"/>
      <c r="E62" s="13"/>
      <c r="F62" s="16"/>
      <c r="G62" s="17"/>
      <c r="H62" s="15"/>
      <c r="I62" s="13"/>
      <c r="J62" s="16"/>
      <c r="K62" s="226"/>
    </row>
    <row r="63" spans="2:13" s="237" customFormat="1" ht="19.5" hidden="1" thickBot="1" x14ac:dyDescent="0.3">
      <c r="B63" s="49" t="s">
        <v>75</v>
      </c>
      <c r="C63" s="50"/>
      <c r="D63" s="51"/>
      <c r="E63" s="20"/>
      <c r="F63" s="23"/>
      <c r="G63" s="24"/>
      <c r="H63" s="22"/>
      <c r="I63" s="20"/>
      <c r="J63" s="23"/>
      <c r="K63" s="236"/>
    </row>
    <row r="64" spans="2:13" s="237" customFormat="1" ht="19.5" hidden="1" thickBot="1" x14ac:dyDescent="0.3">
      <c r="B64" s="49" t="s">
        <v>76</v>
      </c>
      <c r="C64" s="50"/>
      <c r="D64" s="51"/>
      <c r="E64" s="20"/>
      <c r="F64" s="23"/>
      <c r="G64" s="24"/>
      <c r="H64" s="22"/>
      <c r="I64" s="20"/>
      <c r="J64" s="23"/>
      <c r="K64" s="236"/>
    </row>
    <row r="65" spans="2:11" s="227" customFormat="1" ht="19.5" hidden="1" thickBot="1" x14ac:dyDescent="0.3">
      <c r="B65" s="45" t="s">
        <v>77</v>
      </c>
      <c r="C65" s="46"/>
      <c r="D65" s="47" t="s">
        <v>72</v>
      </c>
      <c r="E65" s="25">
        <f t="shared" ref="E65:J65" si="9">SUM(E66:E73)</f>
        <v>0</v>
      </c>
      <c r="F65" s="28">
        <f t="shared" si="9"/>
        <v>0</v>
      </c>
      <c r="G65" s="29">
        <f t="shared" si="9"/>
        <v>0</v>
      </c>
      <c r="H65" s="27">
        <f t="shared" si="9"/>
        <v>0</v>
      </c>
      <c r="I65" s="25">
        <f t="shared" si="9"/>
        <v>0</v>
      </c>
      <c r="J65" s="28">
        <f t="shared" si="9"/>
        <v>0</v>
      </c>
      <c r="K65" s="226"/>
    </row>
    <row r="66" spans="2:11" s="227" customFormat="1" ht="19.5" hidden="1" thickBot="1" x14ac:dyDescent="0.3">
      <c r="B66" s="42" t="s">
        <v>78</v>
      </c>
      <c r="C66" s="18"/>
      <c r="D66" s="44"/>
      <c r="E66" s="13"/>
      <c r="F66" s="16"/>
      <c r="G66" s="17"/>
      <c r="H66" s="15"/>
      <c r="I66" s="13"/>
      <c r="J66" s="16"/>
      <c r="K66" s="226"/>
    </row>
    <row r="67" spans="2:11" s="227" customFormat="1" ht="19.5" hidden="1" thickBot="1" x14ac:dyDescent="0.3">
      <c r="B67" s="42"/>
      <c r="C67" s="18"/>
      <c r="D67" s="44"/>
      <c r="E67" s="13"/>
      <c r="F67" s="16"/>
      <c r="G67" s="17"/>
      <c r="H67" s="15"/>
      <c r="I67" s="13"/>
      <c r="J67" s="16"/>
      <c r="K67" s="226"/>
    </row>
    <row r="68" spans="2:11" s="227" customFormat="1" ht="19.5" hidden="1" thickBot="1" x14ac:dyDescent="0.3">
      <c r="B68" s="42"/>
      <c r="C68" s="18"/>
      <c r="D68" s="44"/>
      <c r="E68" s="13"/>
      <c r="F68" s="16"/>
      <c r="G68" s="17"/>
      <c r="H68" s="15"/>
      <c r="I68" s="13"/>
      <c r="J68" s="16"/>
      <c r="K68" s="226"/>
    </row>
    <row r="69" spans="2:11" s="227" customFormat="1" ht="19.5" hidden="1" thickBot="1" x14ac:dyDescent="0.3">
      <c r="B69" s="42"/>
      <c r="C69" s="18"/>
      <c r="D69" s="44"/>
      <c r="E69" s="13"/>
      <c r="F69" s="16"/>
      <c r="G69" s="17"/>
      <c r="H69" s="15"/>
      <c r="I69" s="13"/>
      <c r="J69" s="16"/>
      <c r="K69" s="226"/>
    </row>
    <row r="70" spans="2:11" s="227" customFormat="1" ht="19.5" hidden="1" thickBot="1" x14ac:dyDescent="0.3">
      <c r="B70" s="42"/>
      <c r="C70" s="18"/>
      <c r="D70" s="44"/>
      <c r="E70" s="13"/>
      <c r="F70" s="16"/>
      <c r="G70" s="17"/>
      <c r="H70" s="15"/>
      <c r="I70" s="13"/>
      <c r="J70" s="16"/>
      <c r="K70" s="226"/>
    </row>
    <row r="71" spans="2:11" s="227" customFormat="1" ht="19.5" hidden="1" thickBot="1" x14ac:dyDescent="0.3">
      <c r="B71" s="42"/>
      <c r="C71" s="18"/>
      <c r="D71" s="44"/>
      <c r="E71" s="13"/>
      <c r="F71" s="16"/>
      <c r="G71" s="17"/>
      <c r="H71" s="15"/>
      <c r="I71" s="13"/>
      <c r="J71" s="16"/>
      <c r="K71" s="226"/>
    </row>
    <row r="72" spans="2:11" s="237" customFormat="1" ht="19.5" hidden="1" thickBot="1" x14ac:dyDescent="0.3">
      <c r="B72" s="49" t="s">
        <v>79</v>
      </c>
      <c r="C72" s="50"/>
      <c r="D72" s="51"/>
      <c r="E72" s="20"/>
      <c r="F72" s="23"/>
      <c r="G72" s="24"/>
      <c r="H72" s="22"/>
      <c r="I72" s="20"/>
      <c r="J72" s="23"/>
      <c r="K72" s="236"/>
    </row>
    <row r="73" spans="2:11" s="237" customFormat="1" ht="19.5" hidden="1" thickBot="1" x14ac:dyDescent="0.3">
      <c r="B73" s="49" t="s">
        <v>80</v>
      </c>
      <c r="C73" s="50"/>
      <c r="D73" s="51"/>
      <c r="E73" s="20"/>
      <c r="F73" s="23"/>
      <c r="G73" s="24"/>
      <c r="H73" s="22"/>
      <c r="I73" s="20"/>
      <c r="J73" s="23"/>
      <c r="K73" s="236"/>
    </row>
    <row r="74" spans="2:11" s="227" customFormat="1" ht="19.5" hidden="1" thickBot="1" x14ac:dyDescent="0.3">
      <c r="B74" s="45" t="s">
        <v>81</v>
      </c>
      <c r="C74" s="46"/>
      <c r="D74" s="47" t="s">
        <v>72</v>
      </c>
      <c r="E74" s="25">
        <f t="shared" ref="E74:J74" si="10">SUM(E75:E81)</f>
        <v>0</v>
      </c>
      <c r="F74" s="28">
        <f t="shared" si="10"/>
        <v>0</v>
      </c>
      <c r="G74" s="29">
        <f t="shared" si="10"/>
        <v>0</v>
      </c>
      <c r="H74" s="27">
        <f t="shared" si="10"/>
        <v>0</v>
      </c>
      <c r="I74" s="25">
        <f t="shared" si="10"/>
        <v>0</v>
      </c>
      <c r="J74" s="28">
        <f t="shared" si="10"/>
        <v>0</v>
      </c>
      <c r="K74" s="226"/>
    </row>
    <row r="75" spans="2:11" s="227" customFormat="1" ht="19.5" hidden="1" thickBot="1" x14ac:dyDescent="0.3">
      <c r="B75" s="42" t="s">
        <v>82</v>
      </c>
      <c r="C75" s="18"/>
      <c r="D75" s="44"/>
      <c r="E75" s="13"/>
      <c r="F75" s="16"/>
      <c r="G75" s="17"/>
      <c r="H75" s="15"/>
      <c r="I75" s="13"/>
      <c r="J75" s="16"/>
      <c r="K75" s="226"/>
    </row>
    <row r="76" spans="2:11" s="227" customFormat="1" ht="19.5" hidden="1" thickBot="1" x14ac:dyDescent="0.3">
      <c r="B76" s="42"/>
      <c r="C76" s="18"/>
      <c r="D76" s="44"/>
      <c r="E76" s="13"/>
      <c r="F76" s="16"/>
      <c r="G76" s="17"/>
      <c r="H76" s="15"/>
      <c r="I76" s="13"/>
      <c r="J76" s="16"/>
      <c r="K76" s="226"/>
    </row>
    <row r="77" spans="2:11" s="227" customFormat="1" ht="19.5" hidden="1" thickBot="1" x14ac:dyDescent="0.3">
      <c r="B77" s="42"/>
      <c r="C77" s="18"/>
      <c r="D77" s="44"/>
      <c r="E77" s="13"/>
      <c r="F77" s="16"/>
      <c r="G77" s="17"/>
      <c r="H77" s="15"/>
      <c r="I77" s="13"/>
      <c r="J77" s="16"/>
      <c r="K77" s="226"/>
    </row>
    <row r="78" spans="2:11" s="227" customFormat="1" ht="19.5" hidden="1" thickBot="1" x14ac:dyDescent="0.3">
      <c r="B78" s="42"/>
      <c r="C78" s="18"/>
      <c r="D78" s="44"/>
      <c r="E78" s="13"/>
      <c r="F78" s="16"/>
      <c r="G78" s="17"/>
      <c r="H78" s="15"/>
      <c r="I78" s="13"/>
      <c r="J78" s="16"/>
      <c r="K78" s="226"/>
    </row>
    <row r="79" spans="2:11" s="227" customFormat="1" ht="19.5" hidden="1" thickBot="1" x14ac:dyDescent="0.3">
      <c r="B79" s="42"/>
      <c r="C79" s="18"/>
      <c r="D79" s="44"/>
      <c r="E79" s="13"/>
      <c r="F79" s="16"/>
      <c r="G79" s="17"/>
      <c r="H79" s="15"/>
      <c r="I79" s="13"/>
      <c r="J79" s="16"/>
      <c r="K79" s="226"/>
    </row>
    <row r="80" spans="2:11" s="237" customFormat="1" ht="19.5" hidden="1" thickBot="1" x14ac:dyDescent="0.3">
      <c r="B80" s="49" t="s">
        <v>83</v>
      </c>
      <c r="C80" s="50"/>
      <c r="D80" s="51"/>
      <c r="E80" s="20"/>
      <c r="F80" s="23"/>
      <c r="G80" s="24"/>
      <c r="H80" s="22"/>
      <c r="I80" s="20"/>
      <c r="J80" s="23"/>
      <c r="K80" s="236"/>
    </row>
    <row r="81" spans="2:11" s="237" customFormat="1" ht="19.5" hidden="1" thickBot="1" x14ac:dyDescent="0.3">
      <c r="B81" s="49" t="s">
        <v>84</v>
      </c>
      <c r="C81" s="50"/>
      <c r="D81" s="51"/>
      <c r="E81" s="20"/>
      <c r="F81" s="23"/>
      <c r="G81" s="24"/>
      <c r="H81" s="22"/>
      <c r="I81" s="20"/>
      <c r="J81" s="23"/>
      <c r="K81" s="236"/>
    </row>
    <row r="82" spans="2:11" s="227" customFormat="1" ht="19.5" hidden="1" thickBot="1" x14ac:dyDescent="0.3">
      <c r="B82" s="53"/>
      <c r="C82" s="204"/>
      <c r="D82" s="54"/>
      <c r="E82" s="57"/>
      <c r="F82" s="58"/>
      <c r="G82" s="59"/>
      <c r="H82" s="56"/>
      <c r="I82" s="57"/>
      <c r="J82" s="58"/>
      <c r="K82" s="226"/>
    </row>
    <row r="83" spans="2:11" s="232" customFormat="1" ht="19.5" thickBot="1" x14ac:dyDescent="0.3">
      <c r="B83" s="130" t="s">
        <v>85</v>
      </c>
      <c r="C83" s="131" t="s">
        <v>23</v>
      </c>
      <c r="D83" s="132" t="s">
        <v>25</v>
      </c>
      <c r="E83" s="134"/>
      <c r="F83" s="135"/>
      <c r="G83" s="133"/>
      <c r="H83" s="136" t="s">
        <v>201</v>
      </c>
      <c r="I83" s="106" t="s">
        <v>29</v>
      </c>
      <c r="J83" s="135"/>
      <c r="K83" s="231"/>
    </row>
    <row r="84" spans="2:11" s="223" customFormat="1" ht="19.5" thickBot="1" x14ac:dyDescent="0.3">
      <c r="B84" s="130" t="s">
        <v>196</v>
      </c>
      <c r="C84" s="131"/>
      <c r="D84" s="132" t="s">
        <v>247</v>
      </c>
      <c r="E84" s="134"/>
      <c r="F84" s="135"/>
      <c r="G84" s="133"/>
      <c r="H84" s="136"/>
      <c r="I84" s="134"/>
      <c r="J84" s="135"/>
      <c r="K84" s="222"/>
    </row>
    <row r="89" spans="2:11" x14ac:dyDescent="0.25">
      <c r="C89" s="220" t="s">
        <v>16</v>
      </c>
    </row>
  </sheetData>
  <mergeCells count="8">
    <mergeCell ref="B1:D1"/>
    <mergeCell ref="B2:B6"/>
    <mergeCell ref="C2:C6"/>
    <mergeCell ref="D2:D6"/>
    <mergeCell ref="E2:J2"/>
    <mergeCell ref="E3:F4"/>
    <mergeCell ref="G3:H4"/>
    <mergeCell ref="I3:J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2.график учебного процесса</vt:lpstr>
      <vt:lpstr>3. сводные данные</vt:lpstr>
      <vt:lpstr>4.план учебного процесса</vt:lpstr>
      <vt:lpstr>5.комплексные формы ПА</vt:lpstr>
      <vt:lpstr>6.практика</vt:lpstr>
      <vt:lpstr>7.график 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НГТ</cp:lastModifiedBy>
  <cp:lastPrinted>2021-05-25T06:47:30Z</cp:lastPrinted>
  <dcterms:created xsi:type="dcterms:W3CDTF">2018-11-05T10:08:41Z</dcterms:created>
  <dcterms:modified xsi:type="dcterms:W3CDTF">2023-06-08T12:17:07Z</dcterms:modified>
</cp:coreProperties>
</file>