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НГТ\Desktop\"/>
    </mc:Choice>
  </mc:AlternateContent>
  <bookViews>
    <workbookView xWindow="-120" yWindow="-120" windowWidth="29040" windowHeight="15840" firstSheet="2" activeTab="2"/>
  </bookViews>
  <sheets>
    <sheet name="2.график учебного процесса" sheetId="1" r:id="rId1"/>
    <sheet name="3. сводные данные" sheetId="2" r:id="rId2"/>
    <sheet name="4. план учебного процесса" sheetId="7" r:id="rId3"/>
    <sheet name="5.комплексные формы ПА" sheetId="4" r:id="rId4"/>
    <sheet name="6. практика" sheetId="5" r:id="rId5"/>
    <sheet name="7. ПА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" i="7" l="1"/>
  <c r="S61" i="7" l="1"/>
  <c r="S68" i="7" l="1"/>
  <c r="S83" i="7" l="1"/>
  <c r="R83" i="7"/>
  <c r="Q83" i="7"/>
  <c r="S46" i="7"/>
  <c r="Q54" i="7"/>
  <c r="E54" i="7"/>
  <c r="J47" i="7" l="1"/>
  <c r="L38" i="7"/>
  <c r="L12" i="7"/>
  <c r="S80" i="7"/>
  <c r="S82" i="7" s="1"/>
  <c r="R61" i="7" l="1"/>
  <c r="R68" i="7"/>
  <c r="G80" i="7"/>
  <c r="Q38" i="7"/>
  <c r="N80" i="7" l="1"/>
  <c r="H80" i="7"/>
  <c r="H78" i="7"/>
  <c r="G82" i="7"/>
  <c r="J38" i="7" l="1"/>
  <c r="E47" i="7" l="1"/>
  <c r="J54" i="7"/>
  <c r="J61" i="7"/>
  <c r="E61" i="7" s="1"/>
  <c r="G46" i="7"/>
  <c r="G68" i="7"/>
  <c r="G61" i="7"/>
  <c r="G47" i="7"/>
  <c r="G54" i="7"/>
  <c r="E38" i="7" l="1"/>
  <c r="H61" i="7"/>
  <c r="L68" i="7"/>
  <c r="K68" i="7"/>
  <c r="J68" i="7"/>
  <c r="E68" i="7" s="1"/>
  <c r="E46" i="7" s="1"/>
  <c r="H68" i="7"/>
  <c r="J46" i="7" l="1"/>
  <c r="R54" i="7"/>
  <c r="R47" i="7"/>
  <c r="Q47" i="7"/>
  <c r="K12" i="7" l="1"/>
  <c r="J12" i="7"/>
  <c r="J80" i="7" s="1"/>
  <c r="E12" i="7"/>
  <c r="O12" i="7"/>
  <c r="O80" i="7" s="1"/>
  <c r="N12" i="7"/>
  <c r="L78" i="6" l="1"/>
  <c r="K78" i="6"/>
  <c r="I78" i="6"/>
  <c r="H78" i="6"/>
  <c r="G78" i="6"/>
  <c r="F78" i="6"/>
  <c r="E78" i="6"/>
  <c r="K72" i="6"/>
  <c r="J72" i="6"/>
  <c r="I72" i="6"/>
  <c r="H72" i="6"/>
  <c r="G72" i="6"/>
  <c r="F72" i="6"/>
  <c r="E72" i="6"/>
  <c r="K67" i="6"/>
  <c r="K55" i="6" s="1"/>
  <c r="K54" i="6" s="1"/>
  <c r="J67" i="6"/>
  <c r="I67" i="6"/>
  <c r="H67" i="6"/>
  <c r="G67" i="6"/>
  <c r="F67" i="6"/>
  <c r="E67" i="6"/>
  <c r="L61" i="6"/>
  <c r="J61" i="6"/>
  <c r="I61" i="6"/>
  <c r="H61" i="6"/>
  <c r="G61" i="6"/>
  <c r="F61" i="6"/>
  <c r="E61" i="6"/>
  <c r="L56" i="6"/>
  <c r="J56" i="6"/>
  <c r="I56" i="6"/>
  <c r="I55" i="6" s="1"/>
  <c r="I54" i="6" s="1"/>
  <c r="H56" i="6"/>
  <c r="G56" i="6"/>
  <c r="G55" i="6" s="1"/>
  <c r="G54" i="6" s="1"/>
  <c r="F56" i="6"/>
  <c r="E56" i="6"/>
  <c r="E53" i="6"/>
  <c r="L41" i="6"/>
  <c r="K41" i="6"/>
  <c r="J41" i="6"/>
  <c r="I41" i="6"/>
  <c r="H41" i="6"/>
  <c r="G41" i="6"/>
  <c r="F41" i="6"/>
  <c r="E41" i="6"/>
  <c r="L37" i="6"/>
  <c r="K37" i="6"/>
  <c r="J37" i="6"/>
  <c r="I37" i="6"/>
  <c r="H37" i="6"/>
  <c r="G37" i="6"/>
  <c r="F37" i="6"/>
  <c r="E37" i="6"/>
  <c r="L29" i="6"/>
  <c r="K29" i="6"/>
  <c r="J29" i="6"/>
  <c r="I29" i="6"/>
  <c r="H29" i="6"/>
  <c r="G29" i="6"/>
  <c r="F29" i="6"/>
  <c r="E29" i="6"/>
  <c r="L25" i="6"/>
  <c r="K25" i="6"/>
  <c r="J25" i="6"/>
  <c r="I25" i="6"/>
  <c r="H25" i="6"/>
  <c r="G25" i="6"/>
  <c r="F25" i="6"/>
  <c r="E25" i="6"/>
  <c r="L21" i="6"/>
  <c r="K21" i="6"/>
  <c r="J21" i="6"/>
  <c r="I21" i="6"/>
  <c r="H21" i="6"/>
  <c r="G21" i="6"/>
  <c r="F21" i="6"/>
  <c r="E21" i="6"/>
  <c r="L12" i="6"/>
  <c r="K12" i="6"/>
  <c r="J12" i="6"/>
  <c r="J11" i="6" s="1"/>
  <c r="I12" i="6"/>
  <c r="H12" i="6"/>
  <c r="H11" i="6" s="1"/>
  <c r="G12" i="6"/>
  <c r="F12" i="6"/>
  <c r="E12" i="6"/>
  <c r="E11" i="6" s="1"/>
  <c r="L11" i="6"/>
  <c r="K38" i="7"/>
  <c r="R38" i="7"/>
  <c r="S38" i="7"/>
  <c r="P38" i="7"/>
  <c r="F55" i="6" l="1"/>
  <c r="F54" i="6" s="1"/>
  <c r="F11" i="6"/>
  <c r="E55" i="6"/>
  <c r="E54" i="6" s="1"/>
  <c r="G11" i="6"/>
  <c r="I11" i="6"/>
  <c r="K11" i="6"/>
  <c r="H55" i="6"/>
  <c r="H54" i="6" s="1"/>
  <c r="J55" i="6"/>
  <c r="J54" i="6" s="1"/>
  <c r="L55" i="6"/>
  <c r="L54" i="6" s="1"/>
  <c r="Q61" i="7" l="1"/>
  <c r="P61" i="7"/>
  <c r="O61" i="7"/>
  <c r="N61" i="7"/>
  <c r="M61" i="7"/>
  <c r="L61" i="7"/>
  <c r="L80" i="7" s="1"/>
  <c r="K61" i="7"/>
  <c r="F61" i="7"/>
  <c r="S54" i="7"/>
  <c r="P54" i="7"/>
  <c r="O54" i="7"/>
  <c r="N54" i="7"/>
  <c r="M54" i="7"/>
  <c r="L54" i="7"/>
  <c r="K54" i="7"/>
  <c r="K80" i="7" s="1"/>
  <c r="H54" i="7"/>
  <c r="F54" i="7"/>
  <c r="E80" i="7" s="1"/>
  <c r="P47" i="7"/>
  <c r="O47" i="7"/>
  <c r="O46" i="7" s="1"/>
  <c r="N47" i="7"/>
  <c r="M47" i="7"/>
  <c r="L47" i="7"/>
  <c r="K47" i="7"/>
  <c r="H47" i="7"/>
  <c r="F47" i="7"/>
  <c r="O38" i="7"/>
  <c r="N38" i="7"/>
  <c r="M38" i="7"/>
  <c r="H38" i="7"/>
  <c r="G38" i="7"/>
  <c r="F38" i="7"/>
  <c r="S30" i="7"/>
  <c r="R30" i="7"/>
  <c r="Q30" i="7"/>
  <c r="P30" i="7"/>
  <c r="O30" i="7"/>
  <c r="N30" i="7"/>
  <c r="M30" i="7"/>
  <c r="L30" i="7"/>
  <c r="K30" i="7"/>
  <c r="J30" i="7"/>
  <c r="H30" i="7"/>
  <c r="G30" i="7"/>
  <c r="F30" i="7"/>
  <c r="I12" i="7"/>
  <c r="H12" i="7"/>
  <c r="G12" i="7"/>
  <c r="F12" i="7"/>
  <c r="F77" i="7" l="1"/>
  <c r="F82" i="7"/>
  <c r="R46" i="7"/>
  <c r="Q46" i="7"/>
  <c r="P12" i="7"/>
  <c r="P80" i="7" s="1"/>
  <c r="M46" i="7"/>
  <c r="N46" i="7"/>
  <c r="F46" i="7"/>
  <c r="H46" i="7"/>
  <c r="K46" i="7"/>
  <c r="L46" i="7"/>
  <c r="N83" i="7"/>
  <c r="P82" i="7"/>
  <c r="H82" i="7"/>
  <c r="M80" i="7"/>
  <c r="M82" i="7" s="1"/>
  <c r="F80" i="7"/>
  <c r="O82" i="7"/>
  <c r="E30" i="7"/>
  <c r="K82" i="7"/>
  <c r="I82" i="7"/>
  <c r="L82" i="7"/>
  <c r="Q12" i="7" l="1"/>
  <c r="Q80" i="7"/>
  <c r="Q82" i="7" s="1"/>
  <c r="R80" i="7"/>
  <c r="R82" i="7" s="1"/>
  <c r="R12" i="7"/>
  <c r="E82" i="7"/>
  <c r="N82" i="7"/>
  <c r="P83" i="7"/>
  <c r="J82" i="7"/>
  <c r="O83" i="7"/>
  <c r="H17" i="5" l="1"/>
  <c r="G17" i="5"/>
  <c r="P10" i="2"/>
  <c r="N10" i="2"/>
  <c r="M10" i="2"/>
  <c r="J10" i="2"/>
  <c r="I10" i="2"/>
</calcChain>
</file>

<file path=xl/sharedStrings.xml><?xml version="1.0" encoding="utf-8"?>
<sst xmlns="http://schemas.openxmlformats.org/spreadsheetml/2006/main" count="835" uniqueCount="405">
  <si>
    <t>2. ГРАФИК УЧЕБНОГО ПРОЦЕССА</t>
  </si>
  <si>
    <t>Курс</t>
  </si>
  <si>
    <t>Сентябрь</t>
  </si>
  <si>
    <t>29 сен - 5 окт</t>
  </si>
  <si>
    <t>Октябрь</t>
  </si>
  <si>
    <t>27 окт - 2 нояб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</si>
  <si>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</si>
  <si>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</si>
  <si>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</si>
  <si>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</si>
  <si>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</si>
  <si>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</si>
  <si>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</si>
  <si>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</si>
  <si>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</si>
  <si>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</si>
  <si>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</si>
  <si>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</si>
  <si>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</si>
  <si>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</si>
  <si>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</si>
  <si>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</si>
  <si>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</si>
  <si>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</si>
  <si>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</si>
  <si>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</si>
  <si>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</si>
  <si>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</si>
  <si>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</si>
  <si>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</si>
  <si>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</si>
  <si>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</si>
  <si>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</si>
  <si>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</si>
  <si>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</si>
  <si>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</si>
  <si>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</si>
  <si>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</si>
  <si>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</si>
  <si>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</si>
  <si>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</si>
  <si>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</si>
  <si>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</si>
  <si>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</si>
  <si>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</si>
  <si>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3 - 9 авг</t>
  </si>
  <si>
    <t>10 - 16 авг</t>
  </si>
  <si>
    <t>17 - 23 авг</t>
  </si>
  <si>
    <t>24 - 31 авг</t>
  </si>
  <si>
    <t>1</t>
  </si>
  <si>
    <t>17</t>
  </si>
  <si>
    <t>=</t>
  </si>
  <si>
    <t>: :</t>
  </si>
  <si>
    <t>9</t>
  </si>
  <si>
    <t>2</t>
  </si>
  <si>
    <t>У</t>
  </si>
  <si>
    <t>3</t>
  </si>
  <si>
    <t>П</t>
  </si>
  <si>
    <t>4</t>
  </si>
  <si>
    <t>Х</t>
  </si>
  <si>
    <t>III</t>
  </si>
  <si>
    <t>*</t>
  </si>
  <si>
    <t>Условные обозначения:</t>
  </si>
  <si>
    <t>-</t>
  </si>
  <si>
    <t>теоретическое обучение</t>
  </si>
  <si>
    <t>учебная практика</t>
  </si>
  <si>
    <t>ГИА</t>
  </si>
  <si>
    <t>::</t>
  </si>
  <si>
    <t>промежуточная аттестация</t>
  </si>
  <si>
    <t>производственная практика</t>
  </si>
  <si>
    <t>каникулы</t>
  </si>
  <si>
    <t>занятия отсутствуют</t>
  </si>
  <si>
    <t xml:space="preserve"> преддипломная  практика </t>
  </si>
  <si>
    <t>Курсы</t>
  </si>
  <si>
    <t>Промежуточная аттестация</t>
  </si>
  <si>
    <t>Государственная итоговая аттестация</t>
  </si>
  <si>
    <t>Каникулы</t>
  </si>
  <si>
    <t>Всего                            (по курсам)</t>
  </si>
  <si>
    <t>ак. часов</t>
  </si>
  <si>
    <t>недель</t>
  </si>
  <si>
    <t>I курс</t>
  </si>
  <si>
    <t>0+2=2</t>
  </si>
  <si>
    <t>2+9=11</t>
  </si>
  <si>
    <t>II курс</t>
  </si>
  <si>
    <t>III курс</t>
  </si>
  <si>
    <t>Всего</t>
  </si>
  <si>
    <t>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</si>
  <si>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</si>
  <si>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</si>
  <si>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Общий объём образовательной программы (ак.ч.)</t>
  </si>
  <si>
    <t>Промежуточная аттестация (ак.ч.)</t>
  </si>
  <si>
    <t>Учебная и производственная практика (ак.ч.)</t>
  </si>
  <si>
    <t>Учебная нагрузка обучающихся (ак.ч.)</t>
  </si>
  <si>
    <t>Распределение объёма работы обучающихся во взаимодействии с преподавателем (по курсам и полугодиям (ак.ч.)</t>
  </si>
  <si>
    <t>Экзамены по дисциплинам и МДК, ГИА (ак.ч.)</t>
  </si>
  <si>
    <t>Экзамены квалификационные (ак.ч.)</t>
  </si>
  <si>
    <t>Самостоятельная работа обучающихся</t>
  </si>
  <si>
    <t>Объём работы обучающихся во взаимодействии с преподавателем</t>
  </si>
  <si>
    <t>1 курс</t>
  </si>
  <si>
    <t>2 курс</t>
  </si>
  <si>
    <t>3 курс</t>
  </si>
  <si>
    <t>Всего занятий</t>
  </si>
  <si>
    <t>По дисциплинам и МДК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</si>
  <si>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</si>
  <si>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</si>
  <si>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</si>
  <si>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</si>
  <si>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</si>
  <si>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</si>
  <si>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 xml:space="preserve">Теоретическое обучение </t>
  </si>
  <si>
    <t>Лабораторные и практические занятия</t>
  </si>
  <si>
    <t>Курсовая работа (проект)</t>
  </si>
  <si>
    <t>17 нед.                                                                  ( в т.ч. теор.обучение - 17 нед.)</t>
  </si>
  <si>
    <t>Общеобразовательный цикл</t>
  </si>
  <si>
    <t>9ДЗ/3Э</t>
  </si>
  <si>
    <t>6ДЗ/2Э</t>
  </si>
  <si>
    <t>ОД.01</t>
  </si>
  <si>
    <t>Русский язык</t>
  </si>
  <si>
    <t>-/Э</t>
  </si>
  <si>
    <t>ОД.02</t>
  </si>
  <si>
    <t>Литература</t>
  </si>
  <si>
    <t>-/ДЗ</t>
  </si>
  <si>
    <t>ОД.03</t>
  </si>
  <si>
    <t>Иностранный язык</t>
  </si>
  <si>
    <t>ОД.04</t>
  </si>
  <si>
    <t>История</t>
  </si>
  <si>
    <t>ОД.05</t>
  </si>
  <si>
    <t>Математика</t>
  </si>
  <si>
    <t>ОД.06</t>
  </si>
  <si>
    <t>Астрономия</t>
  </si>
  <si>
    <t>ДЗ</t>
  </si>
  <si>
    <t>ОД.07</t>
  </si>
  <si>
    <t>Физическая культура</t>
  </si>
  <si>
    <t>ОД.08</t>
  </si>
  <si>
    <t>Основы безопасности жизнедеятельности</t>
  </si>
  <si>
    <t>Дисциплины по выбору из обязательных предметных областей</t>
  </si>
  <si>
    <t>2ДЗ/1Э</t>
  </si>
  <si>
    <t>ОД.09</t>
  </si>
  <si>
    <t>ОД.10</t>
  </si>
  <si>
    <t>ОД.11</t>
  </si>
  <si>
    <t>Дополнительные дисциплины по выбору обучающихся</t>
  </si>
  <si>
    <t>1ДЗ</t>
  </si>
  <si>
    <t>ОД.12.01</t>
  </si>
  <si>
    <t>ОД.12.02</t>
  </si>
  <si>
    <t>Промежуточная аттестация по циклу</t>
  </si>
  <si>
    <t>ОГСЭ.00</t>
  </si>
  <si>
    <t>Общий гуманитарный и социально-экономический цикл</t>
  </si>
  <si>
    <t>ОГСЭ.01</t>
  </si>
  <si>
    <t>Основы философии</t>
  </si>
  <si>
    <t>ОГСЭ.02</t>
  </si>
  <si>
    <t>ОГСЭ.03</t>
  </si>
  <si>
    <t>ОГСЭ.04</t>
  </si>
  <si>
    <t>ОГСЭ.05</t>
  </si>
  <si>
    <t>Психология общения</t>
  </si>
  <si>
    <t>ОГСЭ.06</t>
  </si>
  <si>
    <t>ЕН.00</t>
  </si>
  <si>
    <t xml:space="preserve">Математический и общий естественнонаучный цикл </t>
  </si>
  <si>
    <t>ЕН.01</t>
  </si>
  <si>
    <t>ОП.00</t>
  </si>
  <si>
    <t>Общепрофессиональный цикл</t>
  </si>
  <si>
    <t>ОП.01</t>
  </si>
  <si>
    <t>ОП.02</t>
  </si>
  <si>
    <t>ОП.03</t>
  </si>
  <si>
    <t>ОП.04</t>
  </si>
  <si>
    <t>ОП.05</t>
  </si>
  <si>
    <t>ОП.06</t>
  </si>
  <si>
    <t>ОП.07</t>
  </si>
  <si>
    <t>Кдз№1</t>
  </si>
  <si>
    <t>ОП.08</t>
  </si>
  <si>
    <t>П.00</t>
  </si>
  <si>
    <t>Профессиональный цикл</t>
  </si>
  <si>
    <t>ПМ.00</t>
  </si>
  <si>
    <t>Профессиональные модули</t>
  </si>
  <si>
    <t>ПМ.01</t>
  </si>
  <si>
    <t>МДК.01.01</t>
  </si>
  <si>
    <t>УП.01</t>
  </si>
  <si>
    <t>Учебная практика</t>
  </si>
  <si>
    <t>ПП.01</t>
  </si>
  <si>
    <t>Производственная практика</t>
  </si>
  <si>
    <t>Промежуточная аттестация по модулю</t>
  </si>
  <si>
    <t>ПМ.02</t>
  </si>
  <si>
    <t>МДК.02.01</t>
  </si>
  <si>
    <t>Кдз№2</t>
  </si>
  <si>
    <t>МДК.02.02</t>
  </si>
  <si>
    <t>УП.02</t>
  </si>
  <si>
    <t>ПП.02</t>
  </si>
  <si>
    <t>ПМ.03</t>
  </si>
  <si>
    <t>МДК.03.01</t>
  </si>
  <si>
    <t>Кдз№3</t>
  </si>
  <si>
    <t>УП.03</t>
  </si>
  <si>
    <t>ПП.03</t>
  </si>
  <si>
    <t>ПМ.04</t>
  </si>
  <si>
    <t>МДК.04.01</t>
  </si>
  <si>
    <t>УП.04</t>
  </si>
  <si>
    <t>ПП.04</t>
  </si>
  <si>
    <t>ПДП.00</t>
  </si>
  <si>
    <t>Преддипломная практика</t>
  </si>
  <si>
    <t>Промежуточная аттестация, всего ак.ч.</t>
  </si>
  <si>
    <t>Практика, всего ак.ч.</t>
  </si>
  <si>
    <t>Самостоятельная работа, всего ак.ч.</t>
  </si>
  <si>
    <t>ИТОГО:</t>
  </si>
  <si>
    <t>ГИА.00</t>
  </si>
  <si>
    <t>ВСЕГО:</t>
  </si>
  <si>
    <t>Всего в семестре</t>
  </si>
  <si>
    <t>учебная нагрузка (ТО+сам.р), в рамках 36 часовой недели</t>
  </si>
  <si>
    <t>Государственная итоговая аттестация  (с 18 мая по 28 июня) - 216 ак.ч./6 нед.</t>
  </si>
  <si>
    <t>преддипломная практика</t>
  </si>
  <si>
    <t>экзамены</t>
  </si>
  <si>
    <t>дифференцированные зачеты</t>
  </si>
  <si>
    <r>
      <t xml:space="preserve">3. Сводные данные по бюджету времени </t>
    </r>
    <r>
      <rPr>
        <i/>
        <sz val="12"/>
        <color rgb="FF000000"/>
        <rFont val="Times New Roman"/>
        <family val="1"/>
        <charset val="204"/>
      </rPr>
      <t>(в академических часах и неделях)</t>
    </r>
  </si>
  <si>
    <t>0,5+0,5=1</t>
  </si>
  <si>
    <t>5. Комплексные формы промежуточной аттестации:</t>
  </si>
  <si>
    <t>Семестр</t>
  </si>
  <si>
    <t>Код</t>
  </si>
  <si>
    <t>Наименование</t>
  </si>
  <si>
    <t>Форма промежуточной аттестации</t>
  </si>
  <si>
    <t>з - зачёт</t>
  </si>
  <si>
    <t>ДЗ - дифференцированный зачёт</t>
  </si>
  <si>
    <t>Э - экзамен</t>
  </si>
  <si>
    <t>Кэ - комплексный экзамен</t>
  </si>
  <si>
    <t>Кдз - комплексный дифференцированный зачёт</t>
  </si>
  <si>
    <t>Экв - экзамен квалификационный</t>
  </si>
  <si>
    <t xml:space="preserve">6. Практика </t>
  </si>
  <si>
    <t>№ п/п</t>
  </si>
  <si>
    <t>ПМ, в рамках которого проводится практика</t>
  </si>
  <si>
    <t>Наименование практики</t>
  </si>
  <si>
    <t>Условия реализации</t>
  </si>
  <si>
    <t xml:space="preserve">Семестр </t>
  </si>
  <si>
    <t>Продолжительность практики</t>
  </si>
  <si>
    <t>ак.ч.</t>
  </si>
  <si>
    <t>Производственная преддипломная практика</t>
  </si>
  <si>
    <t xml:space="preserve">Непрерывно </t>
  </si>
  <si>
    <t xml:space="preserve"> </t>
  </si>
  <si>
    <t>обучение не предусмотрено</t>
  </si>
  <si>
    <t>9,5</t>
  </si>
  <si>
    <t>ПМ.05</t>
  </si>
  <si>
    <t>УП.05</t>
  </si>
  <si>
    <t>ПП.05</t>
  </si>
  <si>
    <t>МДК.05.01</t>
  </si>
  <si>
    <t>МДК.04.02</t>
  </si>
  <si>
    <t>Экв</t>
  </si>
  <si>
    <t>Э</t>
  </si>
  <si>
    <t>1Кдз/1Экв</t>
  </si>
  <si>
    <t>Кдз№5</t>
  </si>
  <si>
    <t>Кдз№4</t>
  </si>
  <si>
    <t xml:space="preserve">Учебная </t>
  </si>
  <si>
    <t>Производственная</t>
  </si>
  <si>
    <t>Концентрированно</t>
  </si>
  <si>
    <t>6</t>
  </si>
  <si>
    <t>8</t>
  </si>
  <si>
    <t>ОП.09</t>
  </si>
  <si>
    <t>0+0,5=0,5</t>
  </si>
  <si>
    <t>2+8=10</t>
  </si>
  <si>
    <t>5</t>
  </si>
  <si>
    <r>
      <t xml:space="preserve">Производственная практика по ПМ          </t>
    </r>
    <r>
      <rPr>
        <i/>
        <sz val="12"/>
        <rFont val="Times New Roman"/>
        <family val="1"/>
        <charset val="204"/>
      </rPr>
      <t>(36 ак.ч./нед.)</t>
    </r>
  </si>
  <si>
    <r>
      <t xml:space="preserve">Преддипломная практика                                     </t>
    </r>
    <r>
      <rPr>
        <i/>
        <sz val="12"/>
        <rFont val="Times New Roman"/>
        <family val="1"/>
        <charset val="204"/>
      </rPr>
      <t xml:space="preserve">(36 ак.ч./нед.)      </t>
    </r>
    <r>
      <rPr>
        <sz val="12"/>
        <rFont val="Times New Roman"/>
        <family val="1"/>
        <charset val="204"/>
      </rPr>
      <t xml:space="preserve">        </t>
    </r>
    <r>
      <rPr>
        <i/>
        <sz val="12"/>
        <rFont val="Times New Roman"/>
        <family val="1"/>
        <charset val="204"/>
      </rPr>
      <t xml:space="preserve">  </t>
    </r>
  </si>
  <si>
    <r>
      <t xml:space="preserve">Государственная итоговая аттестация </t>
    </r>
    <r>
      <rPr>
        <i/>
        <sz val="12"/>
        <rFont val="Times New Roman"/>
        <family val="1"/>
        <charset val="204"/>
      </rPr>
      <t>(36 ак.ч./нед.)</t>
    </r>
  </si>
  <si>
    <t xml:space="preserve">24,5 </t>
  </si>
  <si>
    <t>сам.работа</t>
  </si>
  <si>
    <t>17+24,5=41,5</t>
  </si>
  <si>
    <t>612+882=1494</t>
  </si>
  <si>
    <t>1+2=3</t>
  </si>
  <si>
    <t>ЕН.02</t>
  </si>
  <si>
    <t>Экономика организации</t>
  </si>
  <si>
    <t>Менеджмент</t>
  </si>
  <si>
    <t>Документационное обеспечение управления</t>
  </si>
  <si>
    <t>Финансы, денежное обращение и кредит</t>
  </si>
  <si>
    <t>Налоги и налогообложение</t>
  </si>
  <si>
    <t>Основы бухгалтерского учета</t>
  </si>
  <si>
    <t>Аудит</t>
  </si>
  <si>
    <t>ОП.10</t>
  </si>
  <si>
    <t>Безопасность жизнедеятельности</t>
  </si>
  <si>
    <t>Проведение расчетов с бюджетом и внебюджетными фондами</t>
  </si>
  <si>
    <t>Организация расчетов с бюджетом и внебюджетными фондами</t>
  </si>
  <si>
    <t>Организация деятельности кассира</t>
  </si>
  <si>
    <t>13,5</t>
  </si>
  <si>
    <t>17+20,5=37,5</t>
  </si>
  <si>
    <t>612+738=1350</t>
  </si>
  <si>
    <t>486+342=828</t>
  </si>
  <si>
    <t>13,5+9,5=23</t>
  </si>
  <si>
    <t>0+1=1</t>
  </si>
  <si>
    <t>2+2=4</t>
  </si>
  <si>
    <t>Документирование хозяйственных операций и ведение бухгалтерского учета активов организации</t>
  </si>
  <si>
    <t>Практические основы бухгалтерского учета активов организации</t>
  </si>
  <si>
    <t xml:space="preserve">Ведение бухгалтерского учета источников формирования активов, выполнение работ по инвентаризации активов и финансовых обязательств организации </t>
  </si>
  <si>
    <t>Практические основы бухгалтерского учета источников формирования активов организации</t>
  </si>
  <si>
    <t>Составление и использование бухгалтерской (финансовой) отчетности</t>
  </si>
  <si>
    <t>Технология составления бухгалтерской (финансовой) отчетности</t>
  </si>
  <si>
    <t>Основы анализа бухгалтерской (финансовой) отчетности</t>
  </si>
  <si>
    <t>-/-/-/ДЗ</t>
  </si>
  <si>
    <t>2ДЗ</t>
  </si>
  <si>
    <t>1ДЗ/1Кдз/1Экв</t>
  </si>
  <si>
    <t>Кдз№6</t>
  </si>
  <si>
    <t>1ДЗ/5Кдз/5Экв</t>
  </si>
  <si>
    <t>2ДЗ/5Кдз/5Экв</t>
  </si>
  <si>
    <t>Выполнение работ по одной или нескольким профессиям рабочих или должностям служащих:  Кассир, код 23369</t>
  </si>
  <si>
    <r>
      <t xml:space="preserve">Выполнение работ по одной или нескольким профессиям рабочих или должностям служащих:  </t>
    </r>
    <r>
      <rPr>
        <i/>
        <sz val="12"/>
        <color rgb="FF000000"/>
        <rFont val="Times New Roman"/>
        <family val="1"/>
        <charset val="204"/>
      </rPr>
      <t>Кассир, код 23369</t>
    </r>
  </si>
  <si>
    <t>ОП.11</t>
  </si>
  <si>
    <t>Основы предпринимательской деятельности</t>
  </si>
  <si>
    <t>25 нед.                                                                  ( в т.ч. теор.обучение - 23 нед., 1,5 нед. - инд.проект, 0,5 ПА)</t>
  </si>
  <si>
    <r>
      <t xml:space="preserve">Обучение по дисциплинам и междисциплинарным курсам        </t>
    </r>
    <r>
      <rPr>
        <i/>
        <sz val="12"/>
        <rFont val="Times New Roman"/>
        <family val="1"/>
        <charset val="204"/>
      </rPr>
      <t>(в т.ч. сам.работа) (36 ак.ч./нед.)</t>
    </r>
  </si>
  <si>
    <r>
      <t xml:space="preserve">Учебная практика по ПМ                                        </t>
    </r>
    <r>
      <rPr>
        <i/>
        <sz val="12"/>
        <rFont val="Times New Roman"/>
        <family val="1"/>
        <charset val="204"/>
      </rPr>
      <t>(36 ак.ч./нед.)</t>
    </r>
  </si>
  <si>
    <t>сам. работа</t>
  </si>
  <si>
    <t>Информатика</t>
  </si>
  <si>
    <t>Выпускная квалификационная работа в виде дипломной работы (дипломного проекта) и демонстрационного экзамена</t>
  </si>
  <si>
    <t>24 нед.                                                                  ( в т.ч. теор.обучение - 20,5 нед., 2 УП, 1 ПП, 0,5ПА)</t>
  </si>
  <si>
    <t>20,5</t>
  </si>
  <si>
    <t>17 нед.                                                                  ( в т.ч. теор.обучение - 13,5 нед., 1 УП, 2 ПП, 0,5 ПА)</t>
  </si>
  <si>
    <t>24 нед.                                                                  ( в т.ч. теор.обучение - 9,5 нед., 2 УП, 2 ПП, 0,5 ПА, 4 ПДП, 6 ГИА)</t>
  </si>
  <si>
    <t>,</t>
  </si>
  <si>
    <t>0+72=72</t>
  </si>
  <si>
    <t>0+36=36</t>
  </si>
  <si>
    <t>36+72=108</t>
  </si>
  <si>
    <t>72+72=144</t>
  </si>
  <si>
    <t>2+0=2</t>
  </si>
  <si>
    <t>з/з/з/ДЗ</t>
  </si>
  <si>
    <t>6ДЗ/3з</t>
  </si>
  <si>
    <t>зачёты</t>
  </si>
  <si>
    <t>-/Кдз№6</t>
  </si>
  <si>
    <t>7. График промежуточной аттестации</t>
  </si>
  <si>
    <t>з</t>
  </si>
  <si>
    <t>Иностранный язык в профессиональной деятельности</t>
  </si>
  <si>
    <t>ОД.00</t>
  </si>
  <si>
    <t>Экологические основы природопользования</t>
  </si>
  <si>
    <t>Бухгалтерская технология проведения и оформления инвентаризации</t>
  </si>
  <si>
    <t>Информационные технологии в профессиональной деятельности/ Адаптивные информационные технологии в профессиональной деятельности</t>
  </si>
  <si>
    <t>0+18=18</t>
  </si>
  <si>
    <t>18+18=36</t>
  </si>
  <si>
    <t>Экология родного края</t>
  </si>
  <si>
    <t>Основы проектной деятельности</t>
  </si>
  <si>
    <t>Родной язык (чеченский)</t>
  </si>
  <si>
    <r>
      <t>Русский язык и культура речи</t>
    </r>
    <r>
      <rPr>
        <i/>
        <sz val="14"/>
        <color rgb="FF000000"/>
        <rFont val="Times New Roman"/>
        <family val="1"/>
        <charset val="204"/>
      </rPr>
      <t>/Коммуникативный практикум</t>
    </r>
  </si>
  <si>
    <r>
      <t xml:space="preserve">Информационные технологии в профессиональной деятельности/ </t>
    </r>
    <r>
      <rPr>
        <i/>
        <sz val="14"/>
        <color theme="1"/>
        <rFont val="Times New Roman"/>
        <family val="1"/>
        <charset val="204"/>
      </rPr>
      <t>Адаптивные информационные технологии в профессиональной деятельности</t>
    </r>
  </si>
  <si>
    <r>
      <t xml:space="preserve">Выполнение работ по одной или нескольким профессиям рабочих или должностям служащих:  </t>
    </r>
    <r>
      <rPr>
        <i/>
        <sz val="14"/>
        <color theme="1"/>
        <rFont val="Times New Roman"/>
        <family val="1"/>
        <charset val="204"/>
      </rPr>
      <t>Кассир, код 23369</t>
    </r>
  </si>
  <si>
    <t>Дисциплины (общие)</t>
  </si>
  <si>
    <t>Правовое обеспечение профессиональной деятельности</t>
  </si>
  <si>
    <t>-/Кдз№1</t>
  </si>
  <si>
    <t>5ДЗ/1Кдз/3Э</t>
  </si>
  <si>
    <t>-/Кдз№4</t>
  </si>
  <si>
    <t>24ДЗ/6Кдз/3з/6Э/5Экв</t>
  </si>
  <si>
    <t>Основы безопасности и защиты Родины</t>
  </si>
  <si>
    <t>Родная литература (чеченская)</t>
  </si>
  <si>
    <t>География</t>
  </si>
  <si>
    <t>Физика</t>
  </si>
  <si>
    <t>Химия</t>
  </si>
  <si>
    <t>Биология</t>
  </si>
  <si>
    <t>Индивидуальный проект (не явл. предметом)</t>
  </si>
  <si>
    <t>Обществознание</t>
  </si>
  <si>
    <t>-/КДЗ</t>
  </si>
  <si>
    <t>8ДЗ/2КДЗ/3Э</t>
  </si>
  <si>
    <t>4. План учебного процесса 40.02.04 Юриспруденция</t>
  </si>
  <si>
    <t>СГ.01</t>
  </si>
  <si>
    <t>История России</t>
  </si>
  <si>
    <t>СГ.02</t>
  </si>
  <si>
    <t>СГ.03</t>
  </si>
  <si>
    <t>СГ.04</t>
  </si>
  <si>
    <t>СГ.05</t>
  </si>
  <si>
    <t>Основы финансовой грамотности</t>
  </si>
  <si>
    <t>СГ.06</t>
  </si>
  <si>
    <t>Основы бережливого производства</t>
  </si>
  <si>
    <t>СГ.00</t>
  </si>
  <si>
    <t>Теория государства и права</t>
  </si>
  <si>
    <t>Конституционное право России</t>
  </si>
  <si>
    <t>Административное право</t>
  </si>
  <si>
    <t>Гражданское право</t>
  </si>
  <si>
    <t>Трудовое право</t>
  </si>
  <si>
    <t>Правоприменительная деятельность</t>
  </si>
  <si>
    <t>МДК.01.02</t>
  </si>
  <si>
    <t>Гражданский процесс</t>
  </si>
  <si>
    <t>Правоохранительная деятельность</t>
  </si>
  <si>
    <t>Судоустройство и правоохранительные органы</t>
  </si>
  <si>
    <t>Уголовное право</t>
  </si>
  <si>
    <t>МДК.02.03</t>
  </si>
  <si>
    <t>Обеспечение реализации прав граждан в сфере пенсионного обеспечения и социальной защиты/Правовое обеспечение деятельности организаций и оказание юридической помощи физическим лицам и их объединениям</t>
  </si>
  <si>
    <t>МДК.01.03</t>
  </si>
  <si>
    <t>Психология социально-правовой деятельности</t>
  </si>
  <si>
    <t>Право социального обеспечения</t>
  </si>
  <si>
    <t>Информационные технологии в профессиональной деятельности</t>
  </si>
  <si>
    <t>Административный процесс</t>
  </si>
  <si>
    <t xml:space="preserve">Уголовный процесс </t>
  </si>
  <si>
    <t>МДК 03.01</t>
  </si>
  <si>
    <t>МДК 03.02</t>
  </si>
  <si>
    <t>Правовые основы социальной работы с отдельными категориями граждан</t>
  </si>
  <si>
    <t>МДК 03.03</t>
  </si>
  <si>
    <t>Правовое обеспечение деятельности организаций и оказание юридической помощи физическим лицам и их объединениям</t>
  </si>
  <si>
    <t>Корпоративное право</t>
  </si>
  <si>
    <t>Правовые основы обеспечения конкуренции, надлежащей рекламы и инвестиционного регулирования</t>
  </si>
  <si>
    <t>Договоры в предпринимательской деятельности</t>
  </si>
  <si>
    <t>Судебная и альтернативные формы защиты прав организаций и физических лиц</t>
  </si>
  <si>
    <t>МДК 04.01</t>
  </si>
  <si>
    <t>МДК 04.02</t>
  </si>
  <si>
    <t>МДК 04.03</t>
  </si>
  <si>
    <t>МДК 04.04</t>
  </si>
  <si>
    <t>-/-/ДЗ/-</t>
  </si>
  <si>
    <t>-/-/-/Э</t>
  </si>
  <si>
    <t>-/-/-/-/Э</t>
  </si>
  <si>
    <t>6 (Экв)</t>
  </si>
  <si>
    <t>-/З</t>
  </si>
  <si>
    <t>3/1Экв</t>
  </si>
  <si>
    <t>3Экв</t>
  </si>
  <si>
    <t>12+6 (Экв)</t>
  </si>
  <si>
    <t>ОД.12</t>
  </si>
  <si>
    <t>ОД.13</t>
  </si>
  <si>
    <t>ОД.14</t>
  </si>
  <si>
    <t>ОД.15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</si>
</sst>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₽&quot;_-;\-* #,##0.00\ &quot;₽&quot;_-;_-* &quot;-&quot;??\ &quot;₽&quot;_-;_-@_-"/>
  </numFmts>
  <fonts count="5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20"/>
      <name val="Times New Roman"/>
      <family val="1"/>
      <charset val="204"/>
    </font>
    <font>
      <i/>
      <sz val="20"/>
      <color rgb="FF000000"/>
      <name val="Times New Roman"/>
      <family val="1"/>
      <charset val="204"/>
    </font>
    <font>
      <i/>
      <sz val="20"/>
      <name val="Times New Roman"/>
      <family val="1"/>
      <charset val="204"/>
    </font>
    <font>
      <b/>
      <i/>
      <sz val="20"/>
      <color rgb="FF000000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F6600"/>
        <bgColor rgb="FF000000"/>
      </patternFill>
    </fill>
    <fill>
      <patternFill patternType="solid">
        <fgColor rgb="FF99CC00"/>
        <bgColor indexed="64"/>
      </patternFill>
    </fill>
    <fill>
      <patternFill patternType="solid">
        <fgColor rgb="FF99CC00"/>
        <bgColor rgb="FF000000"/>
      </patternFill>
    </fill>
    <fill>
      <patternFill patternType="solid">
        <fgColor theme="4" tint="0.59999389629810485"/>
        <bgColor indexed="64"/>
      </patternFill>
    </fill>
  </fills>
  <borders count="8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/>
      <top style="medium">
        <color indexed="64"/>
      </top>
      <bottom/>
      <diagonal/>
    </border>
    <border>
      <left/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medium">
        <color indexed="64"/>
      </right>
      <top/>
      <bottom style="thin">
        <color rgb="FF3F3F3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/>
      <top/>
      <bottom style="medium">
        <color indexed="64"/>
      </bottom>
      <diagonal/>
    </border>
    <border>
      <left/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</cellStyleXfs>
  <cellXfs count="660">
    <xf numFmtId="0" fontId="0" fillId="0" borderId="0" xfId="0"/>
    <xf numFmtId="49" fontId="6" fillId="0" borderId="0" xfId="0" applyNumberFormat="1" applyFont="1" applyFill="1" applyBorder="1"/>
    <xf numFmtId="49" fontId="7" fillId="0" borderId="0" xfId="0" applyNumberFormat="1" applyFont="1" applyFill="1" applyBorder="1"/>
    <xf numFmtId="49" fontId="9" fillId="0" borderId="2" xfId="0" applyNumberFormat="1" applyFont="1" applyFill="1" applyBorder="1" applyAlignment="1" applyProtection="1">
      <alignment horizontal="center" vertical="center" shrinkToFit="1"/>
      <protection hidden="1"/>
    </xf>
    <xf numFmtId="49" fontId="10" fillId="0" borderId="0" xfId="0" applyNumberFormat="1" applyFont="1" applyFill="1" applyBorder="1"/>
    <xf numFmtId="49" fontId="11" fillId="0" borderId="0" xfId="0" applyNumberFormat="1" applyFont="1" applyFill="1" applyBorder="1"/>
    <xf numFmtId="49" fontId="12" fillId="0" borderId="0" xfId="0" applyNumberFormat="1" applyFont="1" applyFill="1" applyBorder="1"/>
    <xf numFmtId="49" fontId="10" fillId="0" borderId="2" xfId="0" applyNumberFormat="1" applyFont="1" applyFill="1" applyBorder="1"/>
    <xf numFmtId="49" fontId="10" fillId="0" borderId="0" xfId="0" applyNumberFormat="1" applyFont="1" applyFill="1" applyBorder="1" applyAlignment="1">
      <alignment horizontal="center"/>
    </xf>
    <xf numFmtId="49" fontId="10" fillId="5" borderId="2" xfId="0" applyNumberFormat="1" applyFont="1" applyFill="1" applyBorder="1" applyAlignment="1">
      <alignment horizontal="center"/>
    </xf>
    <xf numFmtId="49" fontId="10" fillId="5" borderId="0" xfId="0" applyNumberFormat="1" applyFont="1" applyFill="1" applyBorder="1" applyAlignment="1">
      <alignment horizontal="center"/>
    </xf>
    <xf numFmtId="49" fontId="10" fillId="5" borderId="0" xfId="0" applyNumberFormat="1" applyFont="1" applyFill="1" applyBorder="1"/>
    <xf numFmtId="49" fontId="13" fillId="0" borderId="0" xfId="0" applyNumberFormat="1" applyFont="1" applyFill="1" applyBorder="1"/>
    <xf numFmtId="49" fontId="10" fillId="5" borderId="2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/>
    <xf numFmtId="49" fontId="7" fillId="5" borderId="0" xfId="0" applyNumberFormat="1" applyFont="1" applyFill="1" applyBorder="1"/>
    <xf numFmtId="49" fontId="14" fillId="0" borderId="0" xfId="0" applyNumberFormat="1" applyFont="1" applyFill="1" applyBorder="1"/>
    <xf numFmtId="49" fontId="15" fillId="0" borderId="0" xfId="0" applyNumberFormat="1" applyFont="1" applyFill="1" applyBorder="1"/>
    <xf numFmtId="49" fontId="7" fillId="0" borderId="0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 vertical="center"/>
    </xf>
    <xf numFmtId="49" fontId="8" fillId="6" borderId="2" xfId="0" applyNumberFormat="1" applyFont="1" applyFill="1" applyBorder="1" applyAlignment="1">
      <alignment horizontal="center" vertical="center"/>
    </xf>
    <xf numFmtId="0" fontId="16" fillId="5" borderId="2" xfId="3" applyFont="1" applyFill="1" applyBorder="1" applyAlignment="1">
      <alignment horizontal="left" vertical="center" wrapText="1"/>
    </xf>
    <xf numFmtId="0" fontId="16" fillId="5" borderId="2" xfId="2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4" fillId="0" borderId="0" xfId="0" applyFont="1" applyFill="1" applyBorder="1"/>
    <xf numFmtId="0" fontId="16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25" fillId="0" borderId="0" xfId="0" applyFont="1" applyFill="1" applyBorder="1"/>
    <xf numFmtId="0" fontId="6" fillId="0" borderId="0" xfId="0" applyFont="1" applyFill="1" applyBorder="1"/>
    <xf numFmtId="0" fontId="18" fillId="0" borderId="0" xfId="0" applyFont="1" applyFill="1" applyBorder="1"/>
    <xf numFmtId="0" fontId="10" fillId="0" borderId="35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6" fillId="0" borderId="0" xfId="0" applyFont="1" applyFill="1" applyBorder="1"/>
    <xf numFmtId="49" fontId="16" fillId="0" borderId="0" xfId="0" applyNumberFormat="1" applyFont="1" applyFill="1" applyBorder="1" applyAlignment="1">
      <alignment horizontal="right"/>
    </xf>
    <xf numFmtId="0" fontId="24" fillId="0" borderId="46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left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24" fillId="0" borderId="37" xfId="0" applyFont="1" applyFill="1" applyBorder="1" applyAlignment="1">
      <alignment horizontal="center" vertical="center"/>
    </xf>
    <xf numFmtId="0" fontId="24" fillId="0" borderId="46" xfId="0" applyFont="1" applyFill="1" applyBorder="1" applyAlignment="1">
      <alignment horizontal="left" vertical="center" wrapText="1"/>
    </xf>
    <xf numFmtId="0" fontId="24" fillId="0" borderId="48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left" vertical="center"/>
    </xf>
    <xf numFmtId="0" fontId="24" fillId="0" borderId="29" xfId="0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0" fontId="23" fillId="0" borderId="46" xfId="0" applyFont="1" applyFill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  <xf numFmtId="0" fontId="16" fillId="5" borderId="71" xfId="4" applyFont="1" applyFill="1" applyBorder="1" applyAlignment="1">
      <alignment horizontal="left" vertical="center" wrapText="1"/>
    </xf>
    <xf numFmtId="0" fontId="18" fillId="5" borderId="72" xfId="4" applyFont="1" applyFill="1" applyBorder="1" applyAlignment="1">
      <alignment horizontal="right" vertical="center" wrapText="1"/>
    </xf>
    <xf numFmtId="0" fontId="18" fillId="5" borderId="73" xfId="4" applyFont="1" applyFill="1" applyBorder="1" applyAlignment="1">
      <alignment horizontal="left" vertical="center" wrapText="1"/>
    </xf>
    <xf numFmtId="0" fontId="18" fillId="5" borderId="46" xfId="3" applyFont="1" applyFill="1" applyBorder="1" applyAlignment="1">
      <alignment horizontal="left" vertical="center" wrapText="1"/>
    </xf>
    <xf numFmtId="0" fontId="18" fillId="5" borderId="46" xfId="2" applyFont="1" applyFill="1" applyBorder="1" applyAlignment="1">
      <alignment horizontal="left" vertical="center" wrapText="1"/>
    </xf>
    <xf numFmtId="0" fontId="18" fillId="5" borderId="74" xfId="4" applyFont="1" applyFill="1" applyBorder="1" applyAlignment="1">
      <alignment horizontal="right" vertical="center" wrapText="1"/>
    </xf>
    <xf numFmtId="0" fontId="16" fillId="5" borderId="75" xfId="4" applyFont="1" applyFill="1" applyBorder="1" applyAlignment="1">
      <alignment horizontal="center" vertical="center" wrapText="1"/>
    </xf>
    <xf numFmtId="0" fontId="17" fillId="5" borderId="8" xfId="3" applyFont="1" applyFill="1" applyBorder="1" applyAlignment="1">
      <alignment horizontal="center" vertical="center" wrapText="1"/>
    </xf>
    <xf numFmtId="0" fontId="17" fillId="5" borderId="8" xfId="2" applyFont="1" applyFill="1" applyBorder="1" applyAlignment="1">
      <alignment horizontal="center" vertical="center" wrapText="1"/>
    </xf>
    <xf numFmtId="0" fontId="17" fillId="5" borderId="76" xfId="4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49" fontId="9" fillId="0" borderId="41" xfId="0" applyNumberFormat="1" applyFont="1" applyFill="1" applyBorder="1" applyAlignment="1" applyProtection="1">
      <alignment horizontal="center" vertical="center" shrinkToFit="1"/>
      <protection hidden="1"/>
    </xf>
    <xf numFmtId="49" fontId="7" fillId="0" borderId="19" xfId="0" applyNumberFormat="1" applyFont="1" applyFill="1" applyBorder="1"/>
    <xf numFmtId="49" fontId="7" fillId="0" borderId="78" xfId="0" applyNumberFormat="1" applyFont="1" applyFill="1" applyBorder="1"/>
    <xf numFmtId="0" fontId="24" fillId="0" borderId="7" xfId="0" applyFont="1" applyFill="1" applyBorder="1" applyAlignment="1">
      <alignment horizontal="center" vertical="center" wrapText="1"/>
    </xf>
    <xf numFmtId="0" fontId="24" fillId="0" borderId="54" xfId="0" applyFont="1" applyFill="1" applyBorder="1" applyAlignment="1">
      <alignment horizontal="center" vertical="center"/>
    </xf>
    <xf numFmtId="0" fontId="27" fillId="0" borderId="0" xfId="0" applyFont="1" applyFill="1" applyBorder="1"/>
    <xf numFmtId="0" fontId="19" fillId="0" borderId="2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10" fillId="0" borderId="46" xfId="0" applyFont="1" applyFill="1" applyBorder="1" applyAlignment="1">
      <alignment vertical="center"/>
    </xf>
    <xf numFmtId="0" fontId="10" fillId="0" borderId="46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49" fontId="24" fillId="0" borderId="35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49" fontId="24" fillId="0" borderId="6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left" vertical="center"/>
    </xf>
    <xf numFmtId="0" fontId="19" fillId="0" borderId="29" xfId="0" applyFont="1" applyFill="1" applyBorder="1" applyAlignment="1">
      <alignment horizontal="center" vertical="center"/>
    </xf>
    <xf numFmtId="0" fontId="29" fillId="0" borderId="35" xfId="0" applyFont="1" applyBorder="1" applyAlignment="1">
      <alignment horizontal="left" vertical="center"/>
    </xf>
    <xf numFmtId="0" fontId="28" fillId="0" borderId="35" xfId="0" applyFont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28" fillId="0" borderId="2" xfId="0" applyFont="1" applyBorder="1" applyAlignment="1">
      <alignment vertical="center" wrapText="1"/>
    </xf>
    <xf numFmtId="0" fontId="29" fillId="0" borderId="6" xfId="0" applyFont="1" applyBorder="1" applyAlignment="1">
      <alignment horizontal="left" vertical="center"/>
    </xf>
    <xf numFmtId="0" fontId="28" fillId="0" borderId="6" xfId="0" applyFont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30" fillId="0" borderId="35" xfId="0" applyFont="1" applyBorder="1" applyAlignment="1">
      <alignment horizontal="left" vertical="center" wrapText="1"/>
    </xf>
    <xf numFmtId="0" fontId="31" fillId="0" borderId="27" xfId="0" applyFont="1" applyFill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31" fillId="0" borderId="2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34" fillId="19" borderId="27" xfId="0" applyFont="1" applyFill="1" applyBorder="1" applyAlignment="1">
      <alignment horizontal="left" vertical="center"/>
    </xf>
    <xf numFmtId="0" fontId="34" fillId="19" borderId="27" xfId="0" applyFont="1" applyFill="1" applyBorder="1" applyAlignment="1">
      <alignment horizontal="left" vertical="center" wrapText="1"/>
    </xf>
    <xf numFmtId="0" fontId="34" fillId="19" borderId="27" xfId="0" applyFont="1" applyFill="1" applyBorder="1" applyAlignment="1">
      <alignment horizontal="right" vertical="center"/>
    </xf>
    <xf numFmtId="0" fontId="34" fillId="19" borderId="28" xfId="0" applyFont="1" applyFill="1" applyBorder="1" applyAlignment="1">
      <alignment horizontal="center" vertical="center"/>
    </xf>
    <xf numFmtId="0" fontId="34" fillId="19" borderId="30" xfId="0" applyFont="1" applyFill="1" applyBorder="1" applyAlignment="1">
      <alignment horizontal="center" vertical="center"/>
    </xf>
    <xf numFmtId="0" fontId="34" fillId="19" borderId="31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15" borderId="33" xfId="0" applyFont="1" applyFill="1" applyBorder="1" applyAlignment="1">
      <alignment vertical="center"/>
    </xf>
    <xf numFmtId="0" fontId="34" fillId="15" borderId="33" xfId="0" applyFont="1" applyFill="1" applyBorder="1" applyAlignment="1">
      <alignment horizontal="left" vertical="center" wrapText="1"/>
    </xf>
    <xf numFmtId="0" fontId="34" fillId="15" borderId="33" xfId="0" applyFont="1" applyFill="1" applyBorder="1" applyAlignment="1">
      <alignment horizontal="right" vertical="center"/>
    </xf>
    <xf numFmtId="0" fontId="34" fillId="15" borderId="34" xfId="0" applyFont="1" applyFill="1" applyBorder="1" applyAlignment="1">
      <alignment horizontal="center" vertical="center"/>
    </xf>
    <xf numFmtId="0" fontId="34" fillId="15" borderId="36" xfId="0" applyFont="1" applyFill="1" applyBorder="1" applyAlignment="1">
      <alignment horizontal="center" vertical="center"/>
    </xf>
    <xf numFmtId="0" fontId="34" fillId="15" borderId="37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vertical="center"/>
    </xf>
    <xf numFmtId="0" fontId="34" fillId="10" borderId="0" xfId="0" applyFont="1" applyFill="1" applyBorder="1" applyAlignment="1">
      <alignment horizontal="center" vertical="center"/>
    </xf>
    <xf numFmtId="0" fontId="27" fillId="0" borderId="38" xfId="0" applyFont="1" applyFill="1" applyBorder="1" applyAlignment="1">
      <alignment vertical="center"/>
    </xf>
    <xf numFmtId="0" fontId="27" fillId="0" borderId="38" xfId="0" applyFont="1" applyFill="1" applyBorder="1" applyAlignment="1">
      <alignment horizontal="left" vertical="center" wrapText="1"/>
    </xf>
    <xf numFmtId="49" fontId="27" fillId="0" borderId="38" xfId="0" applyNumberFormat="1" applyFont="1" applyFill="1" applyBorder="1" applyAlignment="1">
      <alignment horizontal="right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7" fillId="0" borderId="41" xfId="0" applyFont="1" applyFill="1" applyBorder="1" applyAlignment="1">
      <alignment horizontal="center" vertical="center"/>
    </xf>
    <xf numFmtId="0" fontId="27" fillId="0" borderId="40" xfId="0" applyFont="1" applyFill="1" applyBorder="1" applyAlignment="1">
      <alignment vertical="center"/>
    </xf>
    <xf numFmtId="0" fontId="27" fillId="0" borderId="4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10" borderId="0" xfId="0" applyFont="1" applyFill="1" applyBorder="1" applyAlignment="1">
      <alignment horizontal="center" vertical="center"/>
    </xf>
    <xf numFmtId="0" fontId="27" fillId="0" borderId="38" xfId="0" applyFont="1" applyFill="1" applyBorder="1" applyAlignment="1">
      <alignment horizontal="left" vertical="center"/>
    </xf>
    <xf numFmtId="0" fontId="27" fillId="0" borderId="38" xfId="0" applyFont="1" applyFill="1" applyBorder="1" applyAlignment="1">
      <alignment horizontal="right" vertical="center"/>
    </xf>
    <xf numFmtId="0" fontId="34" fillId="15" borderId="38" xfId="0" applyFont="1" applyFill="1" applyBorder="1" applyAlignment="1">
      <alignment vertical="center"/>
    </xf>
    <xf numFmtId="0" fontId="34" fillId="15" borderId="38" xfId="0" applyFont="1" applyFill="1" applyBorder="1" applyAlignment="1">
      <alignment horizontal="left" vertical="center" wrapText="1"/>
    </xf>
    <xf numFmtId="0" fontId="34" fillId="15" borderId="38" xfId="0" applyFont="1" applyFill="1" applyBorder="1" applyAlignment="1">
      <alignment horizontal="right" vertical="center"/>
    </xf>
    <xf numFmtId="0" fontId="34" fillId="15" borderId="40" xfId="0" applyFont="1" applyFill="1" applyBorder="1" applyAlignment="1">
      <alignment horizontal="center" vertical="center"/>
    </xf>
    <xf numFmtId="0" fontId="34" fillId="15" borderId="12" xfId="0" applyFont="1" applyFill="1" applyBorder="1" applyAlignment="1">
      <alignment horizontal="center" vertical="center"/>
    </xf>
    <xf numFmtId="0" fontId="34" fillId="15" borderId="41" xfId="0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horizontal="left" vertical="center"/>
    </xf>
    <xf numFmtId="0" fontId="27" fillId="6" borderId="0" xfId="0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vertical="center"/>
    </xf>
    <xf numFmtId="0" fontId="35" fillId="0" borderId="44" xfId="0" applyFont="1" applyFill="1" applyBorder="1" applyAlignment="1">
      <alignment vertical="center"/>
    </xf>
    <xf numFmtId="0" fontId="34" fillId="0" borderId="44" xfId="0" applyFont="1" applyFill="1" applyBorder="1" applyAlignment="1">
      <alignment horizontal="left" vertical="center" wrapText="1"/>
    </xf>
    <xf numFmtId="0" fontId="27" fillId="0" borderId="44" xfId="0" applyFont="1" applyFill="1" applyBorder="1" applyAlignment="1">
      <alignment vertical="center"/>
    </xf>
    <xf numFmtId="0" fontId="27" fillId="0" borderId="45" xfId="0" applyFont="1" applyFill="1" applyBorder="1" applyAlignment="1">
      <alignment horizontal="center" vertical="center"/>
    </xf>
    <xf numFmtId="0" fontId="27" fillId="0" borderId="47" xfId="0" applyFont="1" applyFill="1" applyBorder="1" applyAlignment="1">
      <alignment horizontal="center" vertical="center"/>
    </xf>
    <xf numFmtId="0" fontId="27" fillId="0" borderId="48" xfId="0" applyFont="1" applyFill="1" applyBorder="1" applyAlignment="1">
      <alignment horizontal="center" vertical="center"/>
    </xf>
    <xf numFmtId="0" fontId="27" fillId="0" borderId="45" xfId="0" applyFont="1" applyFill="1" applyBorder="1" applyAlignment="1">
      <alignment vertical="center"/>
    </xf>
    <xf numFmtId="0" fontId="27" fillId="0" borderId="48" xfId="0" applyFont="1" applyFill="1" applyBorder="1" applyAlignment="1">
      <alignment vertical="center"/>
    </xf>
    <xf numFmtId="0" fontId="34" fillId="19" borderId="27" xfId="0" applyFont="1" applyFill="1" applyBorder="1" applyAlignment="1">
      <alignment vertical="center"/>
    </xf>
    <xf numFmtId="0" fontId="34" fillId="19" borderId="27" xfId="0" applyFont="1" applyFill="1" applyBorder="1" applyAlignment="1">
      <alignment vertical="center" wrapText="1"/>
    </xf>
    <xf numFmtId="0" fontId="27" fillId="10" borderId="0" xfId="0" applyFont="1" applyFill="1" applyBorder="1" applyAlignment="1">
      <alignment vertical="center"/>
    </xf>
    <xf numFmtId="0" fontId="27" fillId="0" borderId="49" xfId="0" applyFont="1" applyFill="1" applyBorder="1" applyAlignment="1">
      <alignment vertical="center"/>
    </xf>
    <xf numFmtId="0" fontId="27" fillId="5" borderId="49" xfId="0" applyFont="1" applyFill="1" applyBorder="1" applyAlignment="1">
      <alignment vertical="center" wrapText="1"/>
    </xf>
    <xf numFmtId="0" fontId="27" fillId="10" borderId="49" xfId="0" applyFont="1" applyFill="1" applyBorder="1" applyAlignment="1">
      <alignment horizontal="right" vertical="center"/>
    </xf>
    <xf numFmtId="0" fontId="27" fillId="10" borderId="42" xfId="0" applyFont="1" applyFill="1" applyBorder="1" applyAlignment="1">
      <alignment horizontal="center" vertical="center"/>
    </xf>
    <xf numFmtId="0" fontId="27" fillId="10" borderId="11" xfId="0" applyFont="1" applyFill="1" applyBorder="1" applyAlignment="1">
      <alignment horizontal="center" vertical="center"/>
    </xf>
    <xf numFmtId="0" fontId="27" fillId="10" borderId="43" xfId="0" applyFont="1" applyFill="1" applyBorder="1" applyAlignment="1">
      <alignment horizontal="center" vertical="center"/>
    </xf>
    <xf numFmtId="0" fontId="27" fillId="10" borderId="60" xfId="0" applyFont="1" applyFill="1" applyBorder="1" applyAlignment="1">
      <alignment horizontal="center" vertical="center"/>
    </xf>
    <xf numFmtId="0" fontId="27" fillId="8" borderId="37" xfId="0" applyFont="1" applyFill="1" applyBorder="1" applyAlignment="1">
      <alignment horizontal="center" vertical="center"/>
    </xf>
    <xf numFmtId="0" fontId="27" fillId="10" borderId="19" xfId="0" applyFont="1" applyFill="1" applyBorder="1" applyAlignment="1">
      <alignment vertical="center"/>
    </xf>
    <xf numFmtId="0" fontId="27" fillId="5" borderId="38" xfId="0" applyFont="1" applyFill="1" applyBorder="1" applyAlignment="1">
      <alignment vertical="center" wrapText="1"/>
    </xf>
    <xf numFmtId="0" fontId="27" fillId="10" borderId="38" xfId="0" applyFont="1" applyFill="1" applyBorder="1" applyAlignment="1">
      <alignment horizontal="right" vertical="center"/>
    </xf>
    <xf numFmtId="0" fontId="27" fillId="10" borderId="40" xfId="0" applyFont="1" applyFill="1" applyBorder="1" applyAlignment="1">
      <alignment horizontal="center" vertical="center"/>
    </xf>
    <xf numFmtId="0" fontId="27" fillId="10" borderId="12" xfId="0" applyFont="1" applyFill="1" applyBorder="1" applyAlignment="1">
      <alignment horizontal="center" vertical="center"/>
    </xf>
    <xf numFmtId="0" fontId="27" fillId="10" borderId="41" xfId="0" applyFont="1" applyFill="1" applyBorder="1" applyAlignment="1">
      <alignment horizontal="center" vertical="center"/>
    </xf>
    <xf numFmtId="0" fontId="27" fillId="8" borderId="40" xfId="0" applyFont="1" applyFill="1" applyBorder="1" applyAlignment="1">
      <alignment horizontal="center" vertical="center"/>
    </xf>
    <xf numFmtId="0" fontId="27" fillId="10" borderId="20" xfId="0" applyFont="1" applyFill="1" applyBorder="1" applyAlignment="1">
      <alignment horizontal="center" vertical="center"/>
    </xf>
    <xf numFmtId="0" fontId="27" fillId="0" borderId="38" xfId="0" applyFont="1" applyFill="1" applyBorder="1" applyAlignment="1">
      <alignment vertical="center" wrapText="1"/>
    </xf>
    <xf numFmtId="49" fontId="27" fillId="10" borderId="38" xfId="0" applyNumberFormat="1" applyFont="1" applyFill="1" applyBorder="1" applyAlignment="1">
      <alignment horizontal="right" vertical="center"/>
    </xf>
    <xf numFmtId="0" fontId="27" fillId="6" borderId="41" xfId="0" applyFont="1" applyFill="1" applyBorder="1" applyAlignment="1">
      <alignment horizontal="center" vertical="center"/>
    </xf>
    <xf numFmtId="0" fontId="27" fillId="8" borderId="41" xfId="0" applyFont="1" applyFill="1" applyBorder="1" applyAlignment="1">
      <alignment horizontal="center" vertical="center"/>
    </xf>
    <xf numFmtId="0" fontId="27" fillId="17" borderId="40" xfId="0" applyFont="1" applyFill="1" applyBorder="1" applyAlignment="1">
      <alignment horizontal="center" vertical="center"/>
    </xf>
    <xf numFmtId="0" fontId="27" fillId="18" borderId="41" xfId="0" applyFont="1" applyFill="1" applyBorder="1" applyAlignment="1">
      <alignment horizontal="center" vertical="center"/>
    </xf>
    <xf numFmtId="0" fontId="27" fillId="6" borderId="0" xfId="0" applyNumberFormat="1" applyFont="1" applyFill="1" applyBorder="1" applyAlignment="1">
      <alignment horizontal="center" vertical="center"/>
    </xf>
    <xf numFmtId="0" fontId="27" fillId="6" borderId="40" xfId="0" applyFont="1" applyFill="1" applyBorder="1" applyAlignment="1">
      <alignment horizontal="center" vertical="center"/>
    </xf>
    <xf numFmtId="0" fontId="27" fillId="12" borderId="41" xfId="0" applyFont="1" applyFill="1" applyBorder="1" applyAlignment="1">
      <alignment horizontal="center" vertical="center"/>
    </xf>
    <xf numFmtId="0" fontId="34" fillId="10" borderId="0" xfId="0" applyFont="1" applyFill="1" applyBorder="1" applyAlignment="1">
      <alignment vertical="center"/>
    </xf>
    <xf numFmtId="0" fontId="27" fillId="0" borderId="50" xfId="0" applyFont="1" applyFill="1" applyBorder="1" applyAlignment="1">
      <alignment vertical="center"/>
    </xf>
    <xf numFmtId="0" fontId="34" fillId="0" borderId="50" xfId="0" applyFont="1" applyFill="1" applyBorder="1" applyAlignment="1">
      <alignment vertical="center" wrapText="1"/>
    </xf>
    <xf numFmtId="0" fontId="27" fillId="0" borderId="50" xfId="0" applyFont="1" applyFill="1" applyBorder="1" applyAlignment="1">
      <alignment horizontal="right" vertical="center"/>
    </xf>
    <xf numFmtId="0" fontId="27" fillId="0" borderId="51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7" fillId="0" borderId="52" xfId="0" applyFont="1" applyFill="1" applyBorder="1" applyAlignment="1">
      <alignment horizontal="center" vertical="center"/>
    </xf>
    <xf numFmtId="0" fontId="38" fillId="0" borderId="33" xfId="0" applyNumberFormat="1" applyFont="1" applyBorder="1" applyAlignment="1">
      <alignment vertical="center" wrapText="1"/>
    </xf>
    <xf numFmtId="0" fontId="27" fillId="6" borderId="34" xfId="0" applyFont="1" applyFill="1" applyBorder="1" applyAlignment="1">
      <alignment horizontal="center" vertical="center"/>
    </xf>
    <xf numFmtId="0" fontId="27" fillId="6" borderId="36" xfId="0" applyFont="1" applyFill="1" applyBorder="1" applyAlignment="1">
      <alignment horizontal="center" vertical="center"/>
    </xf>
    <xf numFmtId="0" fontId="27" fillId="6" borderId="37" xfId="0" applyFont="1" applyFill="1" applyBorder="1" applyAlignment="1">
      <alignment horizontal="center" vertical="center"/>
    </xf>
    <xf numFmtId="0" fontId="38" fillId="0" borderId="49" xfId="0" applyNumberFormat="1" applyFont="1" applyBorder="1" applyAlignment="1">
      <alignment vertical="center" wrapText="1"/>
    </xf>
    <xf numFmtId="0" fontId="27" fillId="0" borderId="49" xfId="0" applyFont="1" applyFill="1" applyBorder="1" applyAlignment="1">
      <alignment horizontal="right" vertical="center"/>
    </xf>
    <xf numFmtId="0" fontId="27" fillId="5" borderId="42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0" borderId="43" xfId="0" applyFont="1" applyFill="1" applyBorder="1" applyAlignment="1">
      <alignment horizontal="center" vertical="center"/>
    </xf>
    <xf numFmtId="0" fontId="27" fillId="5" borderId="50" xfId="0" applyFont="1" applyFill="1" applyBorder="1" applyAlignment="1">
      <alignment vertical="center"/>
    </xf>
    <xf numFmtId="0" fontId="27" fillId="5" borderId="51" xfId="0" applyFont="1" applyFill="1" applyBorder="1" applyAlignment="1">
      <alignment horizontal="center" vertical="center"/>
    </xf>
    <xf numFmtId="0" fontId="27" fillId="5" borderId="3" xfId="0" applyFont="1" applyFill="1" applyBorder="1" applyAlignment="1">
      <alignment horizontal="center" vertical="center"/>
    </xf>
    <xf numFmtId="0" fontId="27" fillId="5" borderId="52" xfId="0" applyFont="1" applyFill="1" applyBorder="1" applyAlignment="1">
      <alignment horizontal="center" vertical="center"/>
    </xf>
    <xf numFmtId="0" fontId="39" fillId="0" borderId="49" xfId="0" applyNumberFormat="1" applyFont="1" applyBorder="1" applyAlignment="1">
      <alignment horizontal="left" vertical="center"/>
    </xf>
    <xf numFmtId="49" fontId="27" fillId="10" borderId="49" xfId="0" applyNumberFormat="1" applyFont="1" applyFill="1" applyBorder="1" applyAlignment="1">
      <alignment horizontal="right" vertical="center"/>
    </xf>
    <xf numFmtId="0" fontId="27" fillId="10" borderId="34" xfId="0" applyFont="1" applyFill="1" applyBorder="1" applyAlignment="1">
      <alignment horizontal="center" vertical="center"/>
    </xf>
    <xf numFmtId="0" fontId="27" fillId="10" borderId="36" xfId="0" applyFont="1" applyFill="1" applyBorder="1" applyAlignment="1">
      <alignment horizontal="center" vertical="center"/>
    </xf>
    <xf numFmtId="0" fontId="39" fillId="0" borderId="42" xfId="0" applyNumberFormat="1" applyFont="1" applyBorder="1" applyAlignment="1">
      <alignment horizontal="center" vertical="center"/>
    </xf>
    <xf numFmtId="0" fontId="39" fillId="0" borderId="43" xfId="0" applyNumberFormat="1" applyFont="1" applyBorder="1" applyAlignment="1">
      <alignment horizontal="center" vertical="center"/>
    </xf>
    <xf numFmtId="0" fontId="39" fillId="10" borderId="42" xfId="0" applyNumberFormat="1" applyFont="1" applyFill="1" applyBorder="1" applyAlignment="1">
      <alignment horizontal="center" vertical="center"/>
    </xf>
    <xf numFmtId="0" fontId="39" fillId="11" borderId="43" xfId="0" applyNumberFormat="1" applyFont="1" applyFill="1" applyBorder="1" applyAlignment="1">
      <alignment horizontal="center" vertical="center"/>
    </xf>
    <xf numFmtId="0" fontId="39" fillId="10" borderId="0" xfId="0" applyNumberFormat="1" applyFont="1" applyFill="1" applyBorder="1" applyAlignment="1">
      <alignment horizontal="center" vertical="center"/>
    </xf>
    <xf numFmtId="0" fontId="39" fillId="0" borderId="38" xfId="0" applyNumberFormat="1" applyFont="1" applyBorder="1" applyAlignment="1">
      <alignment horizontal="left" vertical="center"/>
    </xf>
    <xf numFmtId="0" fontId="38" fillId="0" borderId="38" xfId="0" applyNumberFormat="1" applyFont="1" applyBorder="1" applyAlignment="1">
      <alignment vertical="center" wrapText="1"/>
    </xf>
    <xf numFmtId="0" fontId="27" fillId="6" borderId="12" xfId="0" applyFont="1" applyFill="1" applyBorder="1" applyAlignment="1">
      <alignment horizontal="center" vertical="center"/>
    </xf>
    <xf numFmtId="0" fontId="39" fillId="0" borderId="40" xfId="0" applyNumberFormat="1" applyFont="1" applyBorder="1" applyAlignment="1">
      <alignment horizontal="center" vertical="center"/>
    </xf>
    <xf numFmtId="0" fontId="39" fillId="0" borderId="41" xfId="0" applyNumberFormat="1" applyFont="1" applyBorder="1" applyAlignment="1">
      <alignment horizontal="center" vertical="center"/>
    </xf>
    <xf numFmtId="0" fontId="35" fillId="10" borderId="41" xfId="0" applyNumberFormat="1" applyFont="1" applyFill="1" applyBorder="1" applyAlignment="1">
      <alignment horizontal="center" vertical="center"/>
    </xf>
    <xf numFmtId="0" fontId="39" fillId="11" borderId="40" xfId="0" applyNumberFormat="1" applyFont="1" applyFill="1" applyBorder="1" applyAlignment="1">
      <alignment horizontal="center" vertical="center"/>
    </xf>
    <xf numFmtId="0" fontId="39" fillId="10" borderId="41" xfId="0" applyNumberFormat="1" applyFont="1" applyFill="1" applyBorder="1" applyAlignment="1">
      <alignment horizontal="center" vertical="center"/>
    </xf>
    <xf numFmtId="0" fontId="39" fillId="10" borderId="40" xfId="0" applyNumberFormat="1" applyFont="1" applyFill="1" applyBorder="1" applyAlignment="1">
      <alignment horizontal="center" vertical="center"/>
    </xf>
    <xf numFmtId="0" fontId="39" fillId="12" borderId="41" xfId="0" applyNumberFormat="1" applyFont="1" applyFill="1" applyBorder="1" applyAlignment="1">
      <alignment horizontal="center" vertical="center"/>
    </xf>
    <xf numFmtId="0" fontId="38" fillId="0" borderId="50" xfId="0" applyNumberFormat="1" applyFont="1" applyBorder="1" applyAlignment="1">
      <alignment vertical="center" wrapText="1"/>
    </xf>
    <xf numFmtId="49" fontId="27" fillId="10" borderId="50" xfId="0" applyNumberFormat="1" applyFont="1" applyFill="1" applyBorder="1" applyAlignment="1">
      <alignment horizontal="right" vertical="center"/>
    </xf>
    <xf numFmtId="0" fontId="27" fillId="6" borderId="51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10" borderId="51" xfId="0" applyFont="1" applyFill="1" applyBorder="1" applyAlignment="1">
      <alignment horizontal="center" vertical="center"/>
    </xf>
    <xf numFmtId="0" fontId="27" fillId="10" borderId="52" xfId="0" applyFont="1" applyFill="1" applyBorder="1" applyAlignment="1">
      <alignment horizontal="center" vertical="center"/>
    </xf>
    <xf numFmtId="0" fontId="39" fillId="10" borderId="51" xfId="0" applyNumberFormat="1" applyFont="1" applyFill="1" applyBorder="1" applyAlignment="1">
      <alignment horizontal="center" vertical="center"/>
    </xf>
    <xf numFmtId="0" fontId="39" fillId="10" borderId="52" xfId="0" applyNumberFormat="1" applyFont="1" applyFill="1" applyBorder="1" applyAlignment="1">
      <alignment horizontal="center" vertical="center"/>
    </xf>
    <xf numFmtId="0" fontId="35" fillId="10" borderId="51" xfId="0" applyNumberFormat="1" applyFont="1" applyFill="1" applyBorder="1" applyAlignment="1">
      <alignment horizontal="center" vertical="center"/>
    </xf>
    <xf numFmtId="0" fontId="39" fillId="12" borderId="52" xfId="0" applyNumberFormat="1" applyFont="1" applyFill="1" applyBorder="1" applyAlignment="1">
      <alignment horizontal="center" vertical="center"/>
    </xf>
    <xf numFmtId="0" fontId="38" fillId="0" borderId="50" xfId="0" applyFont="1" applyBorder="1" applyAlignment="1">
      <alignment vertical="center" wrapText="1"/>
    </xf>
    <xf numFmtId="0" fontId="35" fillId="10" borderId="40" xfId="0" applyNumberFormat="1" applyFont="1" applyFill="1" applyBorder="1" applyAlignment="1">
      <alignment horizontal="center" vertical="center"/>
    </xf>
    <xf numFmtId="0" fontId="35" fillId="10" borderId="0" xfId="0" applyNumberFormat="1" applyFont="1" applyFill="1" applyBorder="1" applyAlignment="1">
      <alignment horizontal="center" vertical="center"/>
    </xf>
    <xf numFmtId="0" fontId="27" fillId="10" borderId="3" xfId="0" applyFont="1" applyFill="1" applyBorder="1" applyAlignment="1">
      <alignment horizontal="center" vertical="center"/>
    </xf>
    <xf numFmtId="0" fontId="35" fillId="10" borderId="52" xfId="0" applyNumberFormat="1" applyFont="1" applyFill="1" applyBorder="1" applyAlignment="1">
      <alignment horizontal="center" vertical="center"/>
    </xf>
    <xf numFmtId="0" fontId="34" fillId="0" borderId="50" xfId="0" applyFont="1" applyFill="1" applyBorder="1" applyAlignment="1">
      <alignment vertical="center"/>
    </xf>
    <xf numFmtId="0" fontId="34" fillId="0" borderId="50" xfId="0" applyFont="1" applyFill="1" applyBorder="1" applyAlignment="1">
      <alignment horizontal="right" vertical="center"/>
    </xf>
    <xf numFmtId="0" fontId="34" fillId="0" borderId="45" xfId="0" applyFont="1" applyFill="1" applyBorder="1" applyAlignment="1">
      <alignment horizontal="center" vertical="center"/>
    </xf>
    <xf numFmtId="0" fontId="34" fillId="0" borderId="47" xfId="0" applyFont="1" applyFill="1" applyBorder="1" applyAlignment="1">
      <alignment horizontal="center" vertical="center"/>
    </xf>
    <xf numFmtId="0" fontId="34" fillId="0" borderId="51" xfId="0" applyFont="1" applyFill="1" applyBorder="1" applyAlignment="1">
      <alignment vertical="center"/>
    </xf>
    <xf numFmtId="0" fontId="34" fillId="0" borderId="52" xfId="0" applyFont="1" applyFill="1" applyBorder="1" applyAlignment="1">
      <alignment vertical="center"/>
    </xf>
    <xf numFmtId="0" fontId="34" fillId="19" borderId="23" xfId="0" applyFont="1" applyFill="1" applyBorder="1" applyAlignment="1">
      <alignment vertical="center"/>
    </xf>
    <xf numFmtId="49" fontId="34" fillId="19" borderId="24" xfId="0" applyNumberFormat="1" applyFont="1" applyFill="1" applyBorder="1" applyAlignment="1">
      <alignment horizontal="right" vertical="center"/>
    </xf>
    <xf numFmtId="0" fontId="34" fillId="20" borderId="19" xfId="0" applyFont="1" applyFill="1" applyBorder="1" applyAlignment="1">
      <alignment vertical="center"/>
    </xf>
    <xf numFmtId="0" fontId="34" fillId="20" borderId="18" xfId="0" applyFont="1" applyFill="1" applyBorder="1" applyAlignment="1">
      <alignment vertical="center" wrapText="1"/>
    </xf>
    <xf numFmtId="49" fontId="34" fillId="20" borderId="0" xfId="0" applyNumberFormat="1" applyFont="1" applyFill="1" applyBorder="1" applyAlignment="1">
      <alignment horizontal="right" vertical="center"/>
    </xf>
    <xf numFmtId="0" fontId="34" fillId="20" borderId="53" xfId="0" applyFont="1" applyFill="1" applyBorder="1" applyAlignment="1">
      <alignment horizontal="center" vertical="center"/>
    </xf>
    <xf numFmtId="0" fontId="34" fillId="20" borderId="54" xfId="0" applyFont="1" applyFill="1" applyBorder="1" applyAlignment="1">
      <alignment horizontal="center" vertical="center"/>
    </xf>
    <xf numFmtId="0" fontId="34" fillId="9" borderId="23" xfId="0" applyFont="1" applyFill="1" applyBorder="1" applyAlignment="1">
      <alignment horizontal="left" vertical="center"/>
    </xf>
    <xf numFmtId="0" fontId="41" fillId="14" borderId="27" xfId="0" applyNumberFormat="1" applyFont="1" applyFill="1" applyBorder="1" applyAlignment="1">
      <alignment horizontal="left" vertical="center" wrapText="1"/>
    </xf>
    <xf numFmtId="49" fontId="34" fillId="9" borderId="24" xfId="0" applyNumberFormat="1" applyFont="1" applyFill="1" applyBorder="1" applyAlignment="1">
      <alignment horizontal="right" vertical="center"/>
    </xf>
    <xf numFmtId="0" fontId="34" fillId="9" borderId="28" xfId="0" applyFont="1" applyFill="1" applyBorder="1" applyAlignment="1">
      <alignment horizontal="center" vertical="center"/>
    </xf>
    <xf numFmtId="0" fontId="34" fillId="9" borderId="31" xfId="0" applyFont="1" applyFill="1" applyBorder="1" applyAlignment="1">
      <alignment horizontal="center" vertical="center"/>
    </xf>
    <xf numFmtId="0" fontId="34" fillId="13" borderId="31" xfId="0" applyFont="1" applyFill="1" applyBorder="1" applyAlignment="1">
      <alignment horizontal="center" vertical="center"/>
    </xf>
    <xf numFmtId="0" fontId="34" fillId="7" borderId="28" xfId="0" applyFont="1" applyFill="1" applyBorder="1" applyAlignment="1">
      <alignment horizontal="center" vertical="center"/>
    </xf>
    <xf numFmtId="0" fontId="27" fillId="0" borderId="77" xfId="0" applyFont="1" applyFill="1" applyBorder="1" applyAlignment="1">
      <alignment vertical="center"/>
    </xf>
    <xf numFmtId="0" fontId="27" fillId="0" borderId="61" xfId="0" applyFont="1" applyFill="1" applyBorder="1" applyAlignment="1">
      <alignment vertical="center"/>
    </xf>
    <xf numFmtId="0" fontId="35" fillId="0" borderId="61" xfId="0" applyNumberFormat="1" applyFont="1" applyBorder="1" applyAlignment="1">
      <alignment horizontal="center" vertical="center"/>
    </xf>
    <xf numFmtId="0" fontId="35" fillId="0" borderId="41" xfId="0" applyNumberFormat="1" applyFont="1" applyBorder="1" applyAlignment="1">
      <alignment horizontal="center" vertical="center"/>
    </xf>
    <xf numFmtId="0" fontId="35" fillId="0" borderId="40" xfId="0" applyNumberFormat="1" applyFont="1" applyBorder="1" applyAlignment="1">
      <alignment horizontal="center" vertical="center"/>
    </xf>
    <xf numFmtId="0" fontId="35" fillId="12" borderId="40" xfId="0" applyNumberFormat="1" applyFont="1" applyFill="1" applyBorder="1" applyAlignment="1">
      <alignment horizontal="center" vertical="center"/>
    </xf>
    <xf numFmtId="0" fontId="27" fillId="10" borderId="0" xfId="0" applyFont="1" applyFill="1" applyBorder="1" applyAlignment="1">
      <alignment horizontal="right" vertical="center"/>
    </xf>
    <xf numFmtId="0" fontId="27" fillId="0" borderId="62" xfId="0" applyFont="1" applyFill="1" applyBorder="1" applyAlignment="1">
      <alignment vertical="center"/>
    </xf>
    <xf numFmtId="49" fontId="27" fillId="0" borderId="39" xfId="0" applyNumberFormat="1" applyFont="1" applyFill="1" applyBorder="1" applyAlignment="1">
      <alignment horizontal="right" vertical="center"/>
    </xf>
    <xf numFmtId="0" fontId="42" fillId="10" borderId="0" xfId="0" applyNumberFormat="1" applyFont="1" applyFill="1" applyBorder="1" applyAlignment="1">
      <alignment horizontal="center" vertical="center"/>
    </xf>
    <xf numFmtId="0" fontId="34" fillId="9" borderId="23" xfId="0" applyFont="1" applyFill="1" applyBorder="1" applyAlignment="1">
      <alignment vertical="center"/>
    </xf>
    <xf numFmtId="0" fontId="39" fillId="10" borderId="43" xfId="0" applyNumberFormat="1" applyFont="1" applyFill="1" applyBorder="1" applyAlignment="1">
      <alignment horizontal="center" vertical="center"/>
    </xf>
    <xf numFmtId="0" fontId="34" fillId="7" borderId="31" xfId="0" applyFont="1" applyFill="1" applyBorder="1" applyAlignment="1">
      <alignment horizontal="center" vertical="center"/>
    </xf>
    <xf numFmtId="0" fontId="39" fillId="10" borderId="34" xfId="0" applyNumberFormat="1" applyFont="1" applyFill="1" applyBorder="1" applyAlignment="1">
      <alignment horizontal="center" vertical="center"/>
    </xf>
    <xf numFmtId="0" fontId="27" fillId="10" borderId="45" xfId="0" applyFont="1" applyFill="1" applyBorder="1" applyAlignment="1">
      <alignment horizontal="center" vertical="center"/>
    </xf>
    <xf numFmtId="0" fontId="34" fillId="0" borderId="22" xfId="0" applyFont="1" applyFill="1" applyBorder="1" applyAlignment="1">
      <alignment vertical="center"/>
    </xf>
    <xf numFmtId="0" fontId="34" fillId="13" borderId="28" xfId="0" applyFont="1" applyFill="1" applyBorder="1" applyAlignment="1">
      <alignment horizontal="center" vertical="center"/>
    </xf>
    <xf numFmtId="0" fontId="27" fillId="6" borderId="43" xfId="0" applyFont="1" applyFill="1" applyBorder="1" applyAlignment="1">
      <alignment horizontal="center" vertical="center"/>
    </xf>
    <xf numFmtId="0" fontId="27" fillId="6" borderId="42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vertical="center"/>
    </xf>
    <xf numFmtId="0" fontId="27" fillId="10" borderId="53" xfId="0" applyFont="1" applyFill="1" applyBorder="1" applyAlignment="1">
      <alignment horizontal="center" vertical="center"/>
    </xf>
    <xf numFmtId="0" fontId="27" fillId="10" borderId="54" xfId="0" applyFont="1" applyFill="1" applyBorder="1" applyAlignment="1">
      <alignment horizontal="center" vertical="center"/>
    </xf>
    <xf numFmtId="0" fontId="34" fillId="14" borderId="23" xfId="0" applyFont="1" applyFill="1" applyBorder="1" applyAlignment="1">
      <alignment vertical="center"/>
    </xf>
    <xf numFmtId="0" fontId="34" fillId="14" borderId="28" xfId="0" applyFont="1" applyFill="1" applyBorder="1" applyAlignment="1">
      <alignment horizontal="center" vertical="center"/>
    </xf>
    <xf numFmtId="0" fontId="34" fillId="14" borderId="31" xfId="0" applyFont="1" applyFill="1" applyBorder="1" applyAlignment="1">
      <alignment horizontal="center" vertical="center"/>
    </xf>
    <xf numFmtId="0" fontId="34" fillId="11" borderId="31" xfId="0" applyFont="1" applyFill="1" applyBorder="1" applyAlignment="1">
      <alignment horizontal="center" vertical="center"/>
    </xf>
    <xf numFmtId="0" fontId="27" fillId="0" borderId="60" xfId="0" applyFont="1" applyFill="1" applyBorder="1" applyAlignment="1">
      <alignment vertical="center"/>
    </xf>
    <xf numFmtId="0" fontId="39" fillId="0" borderId="33" xfId="0" applyNumberFormat="1" applyFont="1" applyBorder="1" applyAlignment="1">
      <alignment horizontal="left" vertical="center" wrapText="1"/>
    </xf>
    <xf numFmtId="0" fontId="27" fillId="0" borderId="63" xfId="0" applyFont="1" applyFill="1" applyBorder="1" applyAlignment="1">
      <alignment vertical="center"/>
    </xf>
    <xf numFmtId="0" fontId="27" fillId="0" borderId="44" xfId="0" applyFont="1" applyFill="1" applyBorder="1" applyAlignment="1">
      <alignment vertical="center" wrapText="1"/>
    </xf>
    <xf numFmtId="49" fontId="27" fillId="0" borderId="4" xfId="0" applyNumberFormat="1" applyFont="1" applyFill="1" applyBorder="1" applyAlignment="1">
      <alignment horizontal="right" vertical="center"/>
    </xf>
    <xf numFmtId="49" fontId="27" fillId="10" borderId="18" xfId="0" applyNumberFormat="1" applyFont="1" applyFill="1" applyBorder="1" applyAlignment="1">
      <alignment horizontal="right" vertical="center"/>
    </xf>
    <xf numFmtId="0" fontId="35" fillId="10" borderId="40" xfId="0" applyNumberFormat="1" applyFont="1" applyFill="1" applyBorder="1" applyAlignment="1">
      <alignment vertical="center"/>
    </xf>
    <xf numFmtId="0" fontId="35" fillId="11" borderId="41" xfId="0" applyNumberFormat="1" applyFont="1" applyFill="1" applyBorder="1" applyAlignment="1">
      <alignment horizontal="center" vertical="center"/>
    </xf>
    <xf numFmtId="0" fontId="39" fillId="0" borderId="50" xfId="0" applyFont="1" applyBorder="1" applyAlignment="1">
      <alignment horizontal="left" vertical="center"/>
    </xf>
    <xf numFmtId="0" fontId="27" fillId="12" borderId="43" xfId="0" applyFont="1" applyFill="1" applyBorder="1" applyAlignment="1">
      <alignment horizontal="center" vertical="center"/>
    </xf>
    <xf numFmtId="0" fontId="39" fillId="12" borderId="61" xfId="0" applyNumberFormat="1" applyFont="1" applyFill="1" applyBorder="1" applyAlignment="1">
      <alignment horizontal="center" vertical="center"/>
    </xf>
    <xf numFmtId="49" fontId="27" fillId="6" borderId="33" xfId="0" applyNumberFormat="1" applyFont="1" applyFill="1" applyBorder="1" applyAlignment="1">
      <alignment horizontal="right" vertical="center"/>
    </xf>
    <xf numFmtId="0" fontId="27" fillId="10" borderId="40" xfId="0" applyFont="1" applyFill="1" applyBorder="1" applyAlignment="1">
      <alignment vertical="center"/>
    </xf>
    <xf numFmtId="0" fontId="27" fillId="10" borderId="41" xfId="0" applyFont="1" applyFill="1" applyBorder="1" applyAlignment="1">
      <alignment vertical="center"/>
    </xf>
    <xf numFmtId="0" fontId="34" fillId="10" borderId="0" xfId="0" applyFont="1" applyFill="1" applyBorder="1" applyAlignment="1">
      <alignment horizontal="center" vertical="center" wrapText="1"/>
    </xf>
    <xf numFmtId="0" fontId="35" fillId="10" borderId="0" xfId="0" applyFont="1" applyFill="1" applyBorder="1" applyAlignment="1">
      <alignment horizontal="center" vertical="center"/>
    </xf>
    <xf numFmtId="0" fontId="27" fillId="1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7" fillId="7" borderId="41" xfId="0" applyFont="1" applyFill="1" applyBorder="1" applyAlignment="1">
      <alignment horizontal="center" vertical="center"/>
    </xf>
    <xf numFmtId="0" fontId="35" fillId="0" borderId="40" xfId="0" applyFont="1" applyFill="1" applyBorder="1" applyAlignment="1">
      <alignment horizontal="center" vertical="center"/>
    </xf>
    <xf numFmtId="0" fontId="35" fillId="8" borderId="41" xfId="0" applyFont="1" applyFill="1" applyBorder="1" applyAlignment="1">
      <alignment horizontal="center" vertical="center"/>
    </xf>
    <xf numFmtId="0" fontId="27" fillId="10" borderId="51" xfId="0" applyFont="1" applyFill="1" applyBorder="1" applyAlignment="1">
      <alignment vertical="center"/>
    </xf>
    <xf numFmtId="0" fontId="27" fillId="10" borderId="52" xfId="0" applyFont="1" applyFill="1" applyBorder="1" applyAlignment="1">
      <alignment vertical="center"/>
    </xf>
    <xf numFmtId="0" fontId="27" fillId="0" borderId="51" xfId="0" applyFont="1" applyFill="1" applyBorder="1" applyAlignment="1">
      <alignment vertical="center"/>
    </xf>
    <xf numFmtId="0" fontId="27" fillId="0" borderId="52" xfId="0" applyFont="1" applyFill="1" applyBorder="1" applyAlignment="1">
      <alignment vertical="center"/>
    </xf>
    <xf numFmtId="0" fontId="27" fillId="10" borderId="42" xfId="0" applyFont="1" applyFill="1" applyBorder="1" applyAlignment="1">
      <alignment vertical="center"/>
    </xf>
    <xf numFmtId="0" fontId="27" fillId="10" borderId="43" xfId="0" applyFont="1" applyFill="1" applyBorder="1" applyAlignment="1">
      <alignment vertical="center"/>
    </xf>
    <xf numFmtId="0" fontId="27" fillId="10" borderId="53" xfId="0" applyFont="1" applyFill="1" applyBorder="1" applyAlignment="1">
      <alignment vertical="center"/>
    </xf>
    <xf numFmtId="0" fontId="27" fillId="10" borderId="54" xfId="0" applyFont="1" applyFill="1" applyBorder="1" applyAlignment="1">
      <alignment vertical="center"/>
    </xf>
    <xf numFmtId="49" fontId="27" fillId="0" borderId="77" xfId="0" applyNumberFormat="1" applyFont="1" applyFill="1" applyBorder="1" applyAlignment="1">
      <alignment horizontal="right" vertical="center"/>
    </xf>
    <xf numFmtId="0" fontId="34" fillId="0" borderId="23" xfId="0" applyFont="1" applyFill="1" applyBorder="1" applyAlignment="1">
      <alignment vertical="center"/>
    </xf>
    <xf numFmtId="0" fontId="34" fillId="0" borderId="27" xfId="0" applyFont="1" applyFill="1" applyBorder="1" applyAlignment="1">
      <alignment vertical="center" wrapText="1"/>
    </xf>
    <xf numFmtId="0" fontId="34" fillId="0" borderId="24" xfId="0" applyFont="1" applyFill="1" applyBorder="1" applyAlignment="1">
      <alignment horizontal="right" vertical="center"/>
    </xf>
    <xf numFmtId="0" fontId="34" fillId="0" borderId="28" xfId="0" applyFont="1" applyFill="1" applyBorder="1" applyAlignment="1">
      <alignment horizontal="center" vertical="center"/>
    </xf>
    <xf numFmtId="0" fontId="34" fillId="0" borderId="31" xfId="0" applyFont="1" applyFill="1" applyBorder="1" applyAlignment="1">
      <alignment horizontal="center" vertical="center"/>
    </xf>
    <xf numFmtId="0" fontId="34" fillId="0" borderId="28" xfId="0" applyFont="1" applyFill="1" applyBorder="1" applyAlignment="1">
      <alignment vertical="center"/>
    </xf>
    <xf numFmtId="0" fontId="34" fillId="0" borderId="31" xfId="0" applyFont="1" applyFill="1" applyBorder="1" applyAlignment="1">
      <alignment vertical="center"/>
    </xf>
    <xf numFmtId="0" fontId="34" fillId="12" borderId="31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vertical="center"/>
    </xf>
    <xf numFmtId="0" fontId="43" fillId="0" borderId="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/>
    </xf>
    <xf numFmtId="0" fontId="44" fillId="0" borderId="0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vertical="center"/>
    </xf>
    <xf numFmtId="0" fontId="46" fillId="0" borderId="0" xfId="0" applyFont="1" applyFill="1" applyBorder="1" applyAlignment="1">
      <alignment horizontal="center" vertical="center"/>
    </xf>
    <xf numFmtId="0" fontId="43" fillId="10" borderId="0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0" fontId="44" fillId="10" borderId="0" xfId="0" applyFont="1" applyFill="1" applyBorder="1" applyAlignment="1">
      <alignment horizontal="center" vertical="center"/>
    </xf>
    <xf numFmtId="0" fontId="43" fillId="10" borderId="34" xfId="0" applyFont="1" applyFill="1" applyBorder="1" applyAlignment="1">
      <alignment horizontal="center" vertical="center"/>
    </xf>
    <xf numFmtId="0" fontId="44" fillId="10" borderId="37" xfId="0" applyFont="1" applyFill="1" applyBorder="1" applyAlignment="1">
      <alignment horizontal="center" vertical="center"/>
    </xf>
    <xf numFmtId="0" fontId="44" fillId="10" borderId="41" xfId="0" applyFont="1" applyFill="1" applyBorder="1" applyAlignment="1">
      <alignment horizontal="center" vertical="center"/>
    </xf>
    <xf numFmtId="0" fontId="44" fillId="10" borderId="40" xfId="0" applyFont="1" applyFill="1" applyBorder="1" applyAlignment="1">
      <alignment horizontal="center" vertical="center"/>
    </xf>
    <xf numFmtId="0" fontId="44" fillId="10" borderId="2" xfId="0" applyFont="1" applyFill="1" applyBorder="1" applyAlignment="1">
      <alignment horizontal="center" vertical="center"/>
    </xf>
    <xf numFmtId="0" fontId="44" fillId="10" borderId="78" xfId="0" applyFont="1" applyFill="1" applyBorder="1" applyAlignment="1">
      <alignment horizontal="center" vertical="center"/>
    </xf>
    <xf numFmtId="0" fontId="43" fillId="10" borderId="40" xfId="0" applyFont="1" applyFill="1" applyBorder="1" applyAlignment="1">
      <alignment horizontal="center" vertical="center"/>
    </xf>
    <xf numFmtId="0" fontId="43" fillId="10" borderId="41" xfId="0" applyFont="1" applyFill="1" applyBorder="1" applyAlignment="1">
      <alignment horizontal="center" vertical="center"/>
    </xf>
    <xf numFmtId="0" fontId="50" fillId="10" borderId="40" xfId="0" applyNumberFormat="1" applyFont="1" applyFill="1" applyBorder="1" applyAlignment="1">
      <alignment horizontal="center" vertical="center"/>
    </xf>
    <xf numFmtId="0" fontId="50" fillId="10" borderId="41" xfId="0" applyNumberFormat="1" applyFont="1" applyFill="1" applyBorder="1" applyAlignment="1">
      <alignment horizontal="center" vertical="center"/>
    </xf>
    <xf numFmtId="0" fontId="44" fillId="10" borderId="2" xfId="0" applyFont="1" applyFill="1" applyBorder="1" applyAlignment="1">
      <alignment horizontal="center" vertical="center" wrapText="1"/>
    </xf>
    <xf numFmtId="0" fontId="45" fillId="10" borderId="40" xfId="0" applyNumberFormat="1" applyFont="1" applyFill="1" applyBorder="1" applyAlignment="1">
      <alignment horizontal="center" vertical="center"/>
    </xf>
    <xf numFmtId="0" fontId="52" fillId="10" borderId="40" xfId="0" applyNumberFormat="1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/>
    </xf>
    <xf numFmtId="0" fontId="44" fillId="5" borderId="2" xfId="0" applyFont="1" applyFill="1" applyBorder="1" applyAlignment="1">
      <alignment horizontal="center" vertical="center"/>
    </xf>
    <xf numFmtId="0" fontId="44" fillId="10" borderId="0" xfId="0" applyFont="1" applyFill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3" fillId="5" borderId="2" xfId="0" applyFont="1" applyFill="1" applyBorder="1" applyAlignment="1">
      <alignment horizontal="center" vertical="center"/>
    </xf>
    <xf numFmtId="0" fontId="44" fillId="21" borderId="2" xfId="0" applyFont="1" applyFill="1" applyBorder="1" applyAlignment="1">
      <alignment horizontal="center" vertical="center"/>
    </xf>
    <xf numFmtId="0" fontId="44" fillId="12" borderId="2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vertical="center"/>
    </xf>
    <xf numFmtId="0" fontId="45" fillId="0" borderId="2" xfId="0" applyFont="1" applyFill="1" applyBorder="1" applyAlignment="1">
      <alignment vertical="center"/>
    </xf>
    <xf numFmtId="0" fontId="44" fillId="10" borderId="2" xfId="0" applyFont="1" applyFill="1" applyBorder="1" applyAlignment="1">
      <alignment vertical="center"/>
    </xf>
    <xf numFmtId="0" fontId="45" fillId="0" borderId="2" xfId="0" applyFont="1" applyFill="1" applyBorder="1" applyAlignment="1">
      <alignment vertical="center"/>
    </xf>
    <xf numFmtId="0" fontId="45" fillId="0" borderId="2" xfId="0" applyFont="1" applyFill="1" applyBorder="1" applyAlignment="1">
      <alignment vertical="center" wrapText="1"/>
    </xf>
    <xf numFmtId="0" fontId="50" fillId="10" borderId="0" xfId="0" applyNumberFormat="1" applyFont="1" applyFill="1" applyBorder="1" applyAlignment="1">
      <alignment horizontal="center" vertical="center"/>
    </xf>
    <xf numFmtId="49" fontId="44" fillId="0" borderId="2" xfId="0" applyNumberFormat="1" applyFont="1" applyFill="1" applyBorder="1" applyAlignment="1">
      <alignment horizontal="right" vertical="center"/>
    </xf>
    <xf numFmtId="0" fontId="44" fillId="6" borderId="2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vertical="center"/>
    </xf>
    <xf numFmtId="0" fontId="43" fillId="0" borderId="2" xfId="0" applyFont="1" applyFill="1" applyBorder="1" applyAlignment="1">
      <alignment vertical="center"/>
    </xf>
    <xf numFmtId="0" fontId="43" fillId="10" borderId="87" xfId="0" applyFont="1" applyFill="1" applyBorder="1" applyAlignment="1">
      <alignment horizontal="center" vertical="center"/>
    </xf>
    <xf numFmtId="0" fontId="43" fillId="10" borderId="78" xfId="0" applyFont="1" applyFill="1" applyBorder="1" applyAlignment="1">
      <alignment horizontal="center" vertical="center"/>
    </xf>
    <xf numFmtId="0" fontId="50" fillId="10" borderId="78" xfId="0" applyNumberFormat="1" applyFont="1" applyFill="1" applyBorder="1" applyAlignment="1">
      <alignment horizontal="center" vertical="center"/>
    </xf>
    <xf numFmtId="0" fontId="45" fillId="10" borderId="78" xfId="0" applyNumberFormat="1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 wrapText="1"/>
    </xf>
    <xf numFmtId="0" fontId="47" fillId="5" borderId="2" xfId="0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0" fontId="43" fillId="19" borderId="2" xfId="0" applyFont="1" applyFill="1" applyBorder="1" applyAlignment="1">
      <alignment horizontal="left" vertical="center"/>
    </xf>
    <xf numFmtId="0" fontId="43" fillId="19" borderId="2" xfId="0" applyFont="1" applyFill="1" applyBorder="1" applyAlignment="1">
      <alignment horizontal="left" vertical="center" wrapText="1"/>
    </xf>
    <xf numFmtId="0" fontId="43" fillId="19" borderId="2" xfId="0" applyFont="1" applyFill="1" applyBorder="1" applyAlignment="1">
      <alignment horizontal="right" vertical="center"/>
    </xf>
    <xf numFmtId="0" fontId="43" fillId="19" borderId="2" xfId="0" applyFont="1" applyFill="1" applyBorder="1" applyAlignment="1">
      <alignment horizontal="center" vertical="center"/>
    </xf>
    <xf numFmtId="0" fontId="43" fillId="19" borderId="2" xfId="0" applyNumberFormat="1" applyFont="1" applyFill="1" applyBorder="1" applyAlignment="1">
      <alignment horizontal="center" vertical="center"/>
    </xf>
    <xf numFmtId="0" fontId="43" fillId="15" borderId="2" xfId="0" applyFont="1" applyFill="1" applyBorder="1" applyAlignment="1">
      <alignment vertical="center"/>
    </xf>
    <xf numFmtId="0" fontId="43" fillId="15" borderId="2" xfId="0" applyFont="1" applyFill="1" applyBorder="1" applyAlignment="1">
      <alignment horizontal="left" vertical="center" wrapText="1"/>
    </xf>
    <xf numFmtId="0" fontId="43" fillId="15" borderId="2" xfId="0" applyFont="1" applyFill="1" applyBorder="1" applyAlignment="1">
      <alignment horizontal="right" vertical="center"/>
    </xf>
    <xf numFmtId="0" fontId="43" fillId="16" borderId="2" xfId="0" applyFont="1" applyFill="1" applyBorder="1" applyAlignment="1">
      <alignment horizontal="center" vertical="center"/>
    </xf>
    <xf numFmtId="0" fontId="43" fillId="15" borderId="2" xfId="0" applyFont="1" applyFill="1" applyBorder="1" applyAlignment="1">
      <alignment horizontal="center" vertical="center"/>
    </xf>
    <xf numFmtId="0" fontId="43" fillId="10" borderId="2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left" vertical="center" wrapText="1"/>
    </xf>
    <xf numFmtId="0" fontId="45" fillId="10" borderId="2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 vertical="center"/>
    </xf>
    <xf numFmtId="0" fontId="45" fillId="0" borderId="2" xfId="0" applyFont="1" applyBorder="1" applyAlignment="1">
      <alignment horizontal="left" vertical="center" wrapText="1"/>
    </xf>
    <xf numFmtId="0" fontId="45" fillId="8" borderId="2" xfId="0" applyFont="1" applyFill="1" applyBorder="1" applyAlignment="1">
      <alignment horizontal="center" vertical="center"/>
    </xf>
    <xf numFmtId="49" fontId="44" fillId="0" borderId="2" xfId="0" applyNumberFormat="1" applyFont="1" applyBorder="1" applyAlignment="1">
      <alignment horizontal="right" vertical="center"/>
    </xf>
    <xf numFmtId="0" fontId="49" fillId="0" borderId="2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 wrapText="1"/>
    </xf>
    <xf numFmtId="0" fontId="44" fillId="0" borderId="2" xfId="0" applyFont="1" applyBorder="1" applyAlignment="1">
      <alignment vertical="center"/>
    </xf>
    <xf numFmtId="0" fontId="49" fillId="0" borderId="2" xfId="0" applyFont="1" applyFill="1" applyBorder="1" applyAlignment="1">
      <alignment horizontal="left" vertical="center" wrapText="1"/>
    </xf>
    <xf numFmtId="0" fontId="43" fillId="19" borderId="2" xfId="0" applyFont="1" applyFill="1" applyBorder="1" applyAlignment="1">
      <alignment vertical="center"/>
    </xf>
    <xf numFmtId="0" fontId="43" fillId="19" borderId="2" xfId="0" applyFont="1" applyFill="1" applyBorder="1" applyAlignment="1">
      <alignment vertical="center" wrapText="1"/>
    </xf>
    <xf numFmtId="0" fontId="43" fillId="10" borderId="2" xfId="0" applyFont="1" applyFill="1" applyBorder="1" applyAlignment="1">
      <alignment horizontal="center" vertical="center"/>
    </xf>
    <xf numFmtId="0" fontId="44" fillId="0" borderId="2" xfId="0" applyFont="1" applyBorder="1" applyAlignment="1">
      <alignment horizontal="justify" vertical="center" wrapText="1"/>
    </xf>
    <xf numFmtId="0" fontId="44" fillId="10" borderId="2" xfId="0" applyFont="1" applyFill="1" applyBorder="1" applyAlignment="1">
      <alignment horizontal="right" vertical="center"/>
    </xf>
    <xf numFmtId="49" fontId="44" fillId="10" borderId="2" xfId="0" applyNumberFormat="1" applyFont="1" applyFill="1" applyBorder="1" applyAlignment="1">
      <alignment horizontal="right" vertical="center"/>
    </xf>
    <xf numFmtId="0" fontId="44" fillId="6" borderId="2" xfId="0" applyNumberFormat="1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vertical="center" wrapText="1"/>
    </xf>
    <xf numFmtId="0" fontId="44" fillId="0" borderId="2" xfId="0" applyFont="1" applyFill="1" applyBorder="1" applyAlignment="1">
      <alignment horizontal="right" vertical="center"/>
    </xf>
    <xf numFmtId="1" fontId="43" fillId="19" borderId="2" xfId="0" applyNumberFormat="1" applyFont="1" applyFill="1" applyBorder="1" applyAlignment="1">
      <alignment horizontal="center" vertical="center"/>
    </xf>
    <xf numFmtId="0" fontId="50" fillId="0" borderId="2" xfId="0" applyNumberFormat="1" applyFont="1" applyBorder="1" applyAlignment="1">
      <alignment horizontal="left" vertical="center"/>
    </xf>
    <xf numFmtId="2" fontId="44" fillId="10" borderId="2" xfId="0" applyNumberFormat="1" applyFont="1" applyFill="1" applyBorder="1" applyAlignment="1">
      <alignment horizontal="center" vertical="center"/>
    </xf>
    <xf numFmtId="0" fontId="50" fillId="10" borderId="2" xfId="0" applyNumberFormat="1" applyFont="1" applyFill="1" applyBorder="1" applyAlignment="1">
      <alignment horizontal="center" vertical="center"/>
    </xf>
    <xf numFmtId="0" fontId="50" fillId="12" borderId="2" xfId="0" applyNumberFormat="1" applyFont="1" applyFill="1" applyBorder="1" applyAlignment="1">
      <alignment horizontal="center" vertical="center"/>
    </xf>
    <xf numFmtId="1" fontId="44" fillId="6" borderId="2" xfId="0" applyNumberFormat="1" applyFont="1" applyFill="1" applyBorder="1" applyAlignment="1">
      <alignment horizontal="center" vertical="center"/>
    </xf>
    <xf numFmtId="1" fontId="44" fillId="10" borderId="2" xfId="0" applyNumberFormat="1" applyFont="1" applyFill="1" applyBorder="1" applyAlignment="1">
      <alignment horizontal="center" vertical="center"/>
    </xf>
    <xf numFmtId="0" fontId="45" fillId="10" borderId="2" xfId="0" applyNumberFormat="1" applyFont="1" applyFill="1" applyBorder="1" applyAlignment="1">
      <alignment vertical="center"/>
    </xf>
    <xf numFmtId="49" fontId="43" fillId="19" borderId="2" xfId="0" applyNumberFormat="1" applyFont="1" applyFill="1" applyBorder="1" applyAlignment="1">
      <alignment horizontal="right" vertical="center"/>
    </xf>
    <xf numFmtId="0" fontId="43" fillId="9" borderId="2" xfId="0" applyFont="1" applyFill="1" applyBorder="1" applyAlignment="1">
      <alignment horizontal="left" vertical="center"/>
    </xf>
    <xf numFmtId="0" fontId="51" fillId="14" borderId="2" xfId="0" applyNumberFormat="1" applyFont="1" applyFill="1" applyBorder="1" applyAlignment="1">
      <alignment horizontal="left" vertical="center" wrapText="1"/>
    </xf>
    <xf numFmtId="49" fontId="43" fillId="9" borderId="2" xfId="0" applyNumberFormat="1" applyFont="1" applyFill="1" applyBorder="1" applyAlignment="1">
      <alignment horizontal="right" vertical="center"/>
    </xf>
    <xf numFmtId="0" fontId="43" fillId="9" borderId="2" xfId="0" applyFont="1" applyFill="1" applyBorder="1" applyAlignment="1">
      <alignment horizontal="center" vertical="center"/>
    </xf>
    <xf numFmtId="0" fontId="43" fillId="13" borderId="2" xfId="0" applyFont="1" applyFill="1" applyBorder="1" applyAlignment="1">
      <alignment horizontal="center" vertical="center"/>
    </xf>
    <xf numFmtId="0" fontId="43" fillId="21" borderId="2" xfId="0" applyFont="1" applyFill="1" applyBorder="1" applyAlignment="1">
      <alignment horizontal="center" vertical="center"/>
    </xf>
    <xf numFmtId="0" fontId="50" fillId="0" borderId="2" xfId="0" applyNumberFormat="1" applyFont="1" applyBorder="1" applyAlignment="1">
      <alignment horizontal="center" vertical="center"/>
    </xf>
    <xf numFmtId="0" fontId="45" fillId="5" borderId="2" xfId="0" applyFont="1" applyFill="1" applyBorder="1" applyAlignment="1">
      <alignment horizontal="center" vertical="center"/>
    </xf>
    <xf numFmtId="0" fontId="45" fillId="5" borderId="2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justify" vertical="center" wrapText="1"/>
    </xf>
    <xf numFmtId="0" fontId="45" fillId="0" borderId="2" xfId="0" applyNumberFormat="1" applyFont="1" applyBorder="1" applyAlignment="1">
      <alignment horizontal="center" vertical="center"/>
    </xf>
    <xf numFmtId="0" fontId="45" fillId="12" borderId="2" xfId="0" applyNumberFormat="1" applyFont="1" applyFill="1" applyBorder="1" applyAlignment="1">
      <alignment horizontal="center" vertical="center"/>
    </xf>
    <xf numFmtId="0" fontId="45" fillId="10" borderId="2" xfId="0" applyNumberFormat="1" applyFont="1" applyFill="1" applyBorder="1" applyAlignment="1">
      <alignment horizontal="center" vertical="center"/>
    </xf>
    <xf numFmtId="0" fontId="52" fillId="10" borderId="2" xfId="0" applyNumberFormat="1" applyFont="1" applyFill="1" applyBorder="1" applyAlignment="1">
      <alignment horizontal="center" vertical="center"/>
    </xf>
    <xf numFmtId="0" fontId="43" fillId="9" borderId="2" xfId="0" applyFont="1" applyFill="1" applyBorder="1" applyAlignment="1">
      <alignment vertical="center"/>
    </xf>
    <xf numFmtId="0" fontId="44" fillId="10" borderId="2" xfId="0" applyFont="1" applyFill="1" applyBorder="1" applyAlignment="1">
      <alignment horizontal="center" vertical="center"/>
    </xf>
    <xf numFmtId="0" fontId="43" fillId="0" borderId="2" xfId="0" applyFont="1" applyBorder="1" applyAlignment="1">
      <alignment vertical="center" wrapText="1"/>
    </xf>
    <xf numFmtId="0" fontId="43" fillId="0" borderId="2" xfId="0" applyFont="1" applyFill="1" applyBorder="1" applyAlignment="1">
      <alignment horizontal="right" vertical="center"/>
    </xf>
    <xf numFmtId="0" fontId="43" fillId="5" borderId="2" xfId="0" applyFont="1" applyFill="1" applyBorder="1" applyAlignment="1">
      <alignment vertical="center"/>
    </xf>
    <xf numFmtId="0" fontId="43" fillId="5" borderId="2" xfId="0" applyFont="1" applyFill="1" applyBorder="1" applyAlignment="1">
      <alignment vertical="center" wrapText="1"/>
    </xf>
    <xf numFmtId="0" fontId="43" fillId="5" borderId="2" xfId="0" applyFont="1" applyFill="1" applyBorder="1" applyAlignment="1">
      <alignment horizontal="right" vertical="center"/>
    </xf>
    <xf numFmtId="49" fontId="44" fillId="0" borderId="2" xfId="0" applyNumberFormat="1" applyFont="1" applyFill="1" applyBorder="1" applyAlignment="1">
      <alignment horizontal="center" vertical="center"/>
    </xf>
    <xf numFmtId="0" fontId="44" fillId="19" borderId="2" xfId="0" applyFont="1" applyFill="1" applyBorder="1" applyAlignment="1">
      <alignment horizontal="right" vertical="center"/>
    </xf>
    <xf numFmtId="0" fontId="44" fillId="19" borderId="2" xfId="0" applyFont="1" applyFill="1" applyBorder="1" applyAlignment="1">
      <alignment horizontal="center" vertical="center"/>
    </xf>
    <xf numFmtId="49" fontId="44" fillId="19" borderId="2" xfId="0" applyNumberFormat="1" applyFont="1" applyFill="1" applyBorder="1" applyAlignment="1">
      <alignment horizontal="center" vertical="center"/>
    </xf>
    <xf numFmtId="0" fontId="44" fillId="5" borderId="2" xfId="0" applyFont="1" applyFill="1" applyBorder="1" applyAlignment="1">
      <alignment horizontal="right" vertical="center"/>
    </xf>
    <xf numFmtId="49" fontId="43" fillId="19" borderId="2" xfId="0" applyNumberFormat="1" applyFont="1" applyFill="1" applyBorder="1" applyAlignment="1">
      <alignment horizontal="center" vertical="center"/>
    </xf>
    <xf numFmtId="0" fontId="49" fillId="0" borderId="2" xfId="0" applyFont="1" applyFill="1" applyBorder="1" applyAlignment="1">
      <alignment horizontal="left" vertical="center"/>
    </xf>
    <xf numFmtId="0" fontId="43" fillId="0" borderId="2" xfId="0" applyFont="1" applyFill="1" applyBorder="1" applyAlignment="1">
      <alignment horizontal="left" vertical="center"/>
    </xf>
    <xf numFmtId="49" fontId="44" fillId="0" borderId="2" xfId="0" applyNumberFormat="1" applyFont="1" applyBorder="1" applyAlignment="1">
      <alignment horizontal="right" vertical="center"/>
    </xf>
    <xf numFmtId="0" fontId="53" fillId="0" borderId="2" xfId="0" applyFont="1" applyFill="1" applyBorder="1" applyAlignment="1">
      <alignment vertical="center"/>
    </xf>
    <xf numFmtId="0" fontId="53" fillId="0" borderId="2" xfId="0" applyFont="1" applyFill="1" applyBorder="1" applyAlignment="1">
      <alignment vertical="center" wrapText="1"/>
    </xf>
    <xf numFmtId="49" fontId="53" fillId="0" borderId="2" xfId="0" applyNumberFormat="1" applyFont="1" applyFill="1" applyBorder="1" applyAlignment="1">
      <alignment horizontal="right" vertical="center"/>
    </xf>
    <xf numFmtId="0" fontId="53" fillId="6" borderId="2" xfId="0" applyFont="1" applyFill="1" applyBorder="1" applyAlignment="1">
      <alignment horizontal="center" vertical="center"/>
    </xf>
    <xf numFmtId="0" fontId="53" fillId="10" borderId="2" xfId="0" applyFont="1" applyFill="1" applyBorder="1" applyAlignment="1">
      <alignment horizontal="center" vertical="center"/>
    </xf>
    <xf numFmtId="0" fontId="53" fillId="10" borderId="2" xfId="0" applyFont="1" applyFill="1" applyBorder="1" applyAlignment="1">
      <alignment vertical="center"/>
    </xf>
    <xf numFmtId="0" fontId="53" fillId="10" borderId="2" xfId="0" applyNumberFormat="1" applyFont="1" applyFill="1" applyBorder="1" applyAlignment="1">
      <alignment horizontal="center" vertical="center"/>
    </xf>
    <xf numFmtId="0" fontId="53" fillId="10" borderId="78" xfId="0" applyNumberFormat="1" applyFont="1" applyFill="1" applyBorder="1" applyAlignment="1">
      <alignment horizontal="center" vertical="center"/>
    </xf>
    <xf numFmtId="0" fontId="53" fillId="10" borderId="40" xfId="0" applyNumberFormat="1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vertical="center"/>
    </xf>
    <xf numFmtId="49" fontId="45" fillId="0" borderId="2" xfId="0" applyNumberFormat="1" applyFont="1" applyFill="1" applyBorder="1" applyAlignment="1">
      <alignment horizontal="right" vertical="center"/>
    </xf>
    <xf numFmtId="0" fontId="45" fillId="6" borderId="2" xfId="0" applyFont="1" applyFill="1" applyBorder="1" applyAlignment="1">
      <alignment horizontal="center" vertical="center"/>
    </xf>
    <xf numFmtId="0" fontId="45" fillId="10" borderId="2" xfId="0" applyFont="1" applyFill="1" applyBorder="1" applyAlignment="1">
      <alignment vertical="center"/>
    </xf>
    <xf numFmtId="0" fontId="45" fillId="0" borderId="2" xfId="0" applyFont="1" applyFill="1" applyBorder="1" applyAlignment="1">
      <alignment horizontal="center" vertical="center"/>
    </xf>
    <xf numFmtId="0" fontId="49" fillId="10" borderId="2" xfId="0" applyNumberFormat="1" applyFont="1" applyFill="1" applyBorder="1" applyAlignment="1">
      <alignment horizontal="center" vertical="center"/>
    </xf>
    <xf numFmtId="0" fontId="49" fillId="10" borderId="78" xfId="0" applyNumberFormat="1" applyFont="1" applyFill="1" applyBorder="1" applyAlignment="1">
      <alignment horizontal="center" vertical="center"/>
    </xf>
    <xf numFmtId="0" fontId="49" fillId="10" borderId="40" xfId="0" applyNumberFormat="1" applyFont="1" applyFill="1" applyBorder="1" applyAlignment="1">
      <alignment horizontal="center" vertical="center"/>
    </xf>
    <xf numFmtId="0" fontId="45" fillId="10" borderId="41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0" fontId="55" fillId="0" borderId="2" xfId="0" applyFont="1" applyFill="1" applyBorder="1" applyAlignment="1">
      <alignment vertical="center"/>
    </xf>
    <xf numFmtId="0" fontId="54" fillId="10" borderId="41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vertical="center"/>
    </xf>
    <xf numFmtId="0" fontId="49" fillId="10" borderId="2" xfId="0" applyFont="1" applyFill="1" applyBorder="1" applyAlignment="1">
      <alignment vertical="center"/>
    </xf>
    <xf numFmtId="0" fontId="43" fillId="22" borderId="0" xfId="0" applyFont="1" applyFill="1" applyBorder="1" applyAlignment="1">
      <alignment vertical="center"/>
    </xf>
    <xf numFmtId="0" fontId="43" fillId="22" borderId="2" xfId="0" applyFont="1" applyFill="1" applyBorder="1" applyAlignment="1">
      <alignment horizontal="justify" vertical="center" wrapText="1"/>
    </xf>
    <xf numFmtId="0" fontId="43" fillId="22" borderId="2" xfId="0" applyFont="1" applyFill="1" applyBorder="1" applyAlignment="1">
      <alignment vertical="center" wrapText="1"/>
    </xf>
    <xf numFmtId="0" fontId="34" fillId="22" borderId="2" xfId="0" applyFont="1" applyFill="1" applyBorder="1" applyAlignment="1">
      <alignment vertical="center"/>
    </xf>
    <xf numFmtId="0" fontId="43" fillId="22" borderId="2" xfId="0" applyFont="1" applyFill="1" applyBorder="1" applyAlignment="1">
      <alignment vertical="center"/>
    </xf>
    <xf numFmtId="0" fontId="34" fillId="22" borderId="0" xfId="0" applyFont="1" applyFill="1" applyBorder="1" applyAlignment="1">
      <alignment vertical="center"/>
    </xf>
    <xf numFmtId="0" fontId="43" fillId="10" borderId="0" xfId="0" applyFont="1" applyFill="1" applyBorder="1" applyAlignment="1">
      <alignment vertical="center"/>
    </xf>
    <xf numFmtId="49" fontId="43" fillId="22" borderId="2" xfId="0" applyNumberFormat="1" applyFont="1" applyFill="1" applyBorder="1" applyAlignment="1">
      <alignment horizontal="right" vertical="center"/>
    </xf>
    <xf numFmtId="0" fontId="43" fillId="23" borderId="2" xfId="0" applyFont="1" applyFill="1" applyBorder="1" applyAlignment="1">
      <alignment horizontal="center" vertical="center"/>
    </xf>
    <xf numFmtId="0" fontId="43" fillId="22" borderId="2" xfId="0" applyFont="1" applyFill="1" applyBorder="1" applyAlignment="1">
      <alignment horizontal="center" vertical="center"/>
    </xf>
    <xf numFmtId="0" fontId="44" fillId="7" borderId="88" xfId="0" applyFont="1" applyFill="1" applyBorder="1" applyAlignment="1">
      <alignment horizontal="center" vertical="center"/>
    </xf>
    <xf numFmtId="49" fontId="44" fillId="0" borderId="2" xfId="0" applyNumberFormat="1" applyFont="1" applyBorder="1" applyAlignment="1">
      <alignment horizontal="right" vertical="center"/>
    </xf>
    <xf numFmtId="0" fontId="44" fillId="10" borderId="2" xfId="0" applyFont="1" applyFill="1" applyBorder="1" applyAlignment="1">
      <alignment horizontal="center" vertical="center"/>
    </xf>
    <xf numFmtId="49" fontId="44" fillId="5" borderId="2" xfId="0" applyNumberFormat="1" applyFont="1" applyFill="1" applyBorder="1" applyAlignment="1">
      <alignment horizontal="right" vertical="center"/>
    </xf>
    <xf numFmtId="0" fontId="45" fillId="11" borderId="2" xfId="0" applyFont="1" applyFill="1" applyBorder="1" applyAlignment="1">
      <alignment horizontal="center" vertical="center"/>
    </xf>
    <xf numFmtId="0" fontId="50" fillId="11" borderId="2" xfId="0" applyNumberFormat="1" applyFont="1" applyFill="1" applyBorder="1" applyAlignment="1">
      <alignment horizontal="center" vertical="center"/>
    </xf>
    <xf numFmtId="0" fontId="45" fillId="7" borderId="2" xfId="0" applyFont="1" applyFill="1" applyBorder="1" applyAlignment="1">
      <alignment horizontal="center" vertical="center"/>
    </xf>
    <xf numFmtId="0" fontId="53" fillId="0" borderId="2" xfId="0" applyFont="1" applyBorder="1" applyAlignment="1">
      <alignment vertical="center" wrapText="1"/>
    </xf>
    <xf numFmtId="49" fontId="53" fillId="0" borderId="88" xfId="0" applyNumberFormat="1" applyFont="1" applyBorder="1" applyAlignment="1">
      <alignment horizontal="right" vertical="center"/>
    </xf>
    <xf numFmtId="0" fontId="43" fillId="24" borderId="2" xfId="0" applyFont="1" applyFill="1" applyBorder="1" applyAlignment="1">
      <alignment vertical="center"/>
    </xf>
    <xf numFmtId="0" fontId="43" fillId="24" borderId="2" xfId="0" applyFont="1" applyFill="1" applyBorder="1" applyAlignment="1">
      <alignment vertical="center" wrapText="1"/>
    </xf>
    <xf numFmtId="0" fontId="43" fillId="24" borderId="2" xfId="0" applyFont="1" applyFill="1" applyBorder="1" applyAlignment="1">
      <alignment horizontal="right" vertical="center"/>
    </xf>
    <xf numFmtId="0" fontId="43" fillId="24" borderId="2" xfId="0" applyFont="1" applyFill="1" applyBorder="1" applyAlignment="1">
      <alignment horizontal="center" vertical="center"/>
    </xf>
    <xf numFmtId="0" fontId="44" fillId="24" borderId="2" xfId="0" applyFont="1" applyFill="1" applyBorder="1" applyAlignment="1">
      <alignment horizontal="center" vertical="center"/>
    </xf>
    <xf numFmtId="0" fontId="44" fillId="10" borderId="2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vertical="center"/>
    </xf>
    <xf numFmtId="0" fontId="44" fillId="12" borderId="2" xfId="0" applyFont="1" applyFill="1" applyBorder="1" applyAlignment="1">
      <alignment vertical="center"/>
    </xf>
    <xf numFmtId="0" fontId="45" fillId="11" borderId="2" xfId="0" applyNumberFormat="1" applyFont="1" applyFill="1" applyBorder="1" applyAlignment="1">
      <alignment horizontal="center" vertical="center"/>
    </xf>
    <xf numFmtId="49" fontId="8" fillId="5" borderId="6" xfId="0" applyNumberFormat="1" applyFont="1" applyFill="1" applyBorder="1" applyAlignment="1" applyProtection="1">
      <alignment horizontal="center" vertical="center"/>
    </xf>
    <xf numFmtId="49" fontId="8" fillId="5" borderId="7" xfId="0" applyNumberFormat="1" applyFont="1" applyFill="1" applyBorder="1" applyAlignment="1" applyProtection="1">
      <alignment horizontal="center" vertical="center"/>
    </xf>
    <xf numFmtId="49" fontId="8" fillId="5" borderId="8" xfId="0" applyNumberFormat="1" applyFont="1" applyFill="1" applyBorder="1" applyAlignment="1" applyProtection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49" fontId="8" fillId="0" borderId="6" xfId="1" applyNumberFormat="1" applyFont="1" applyFill="1" applyBorder="1" applyAlignment="1" applyProtection="1">
      <alignment horizontal="center" vertical="center"/>
    </xf>
    <xf numFmtId="49" fontId="8" fillId="0" borderId="7" xfId="1" applyNumberFormat="1" applyFont="1" applyFill="1" applyBorder="1" applyAlignment="1" applyProtection="1">
      <alignment horizontal="center" vertical="center"/>
    </xf>
    <xf numFmtId="49" fontId="8" fillId="0" borderId="65" xfId="1" applyNumberFormat="1" applyFont="1" applyFill="1" applyBorder="1" applyAlignment="1" applyProtection="1">
      <alignment horizontal="center" vertical="center"/>
    </xf>
    <xf numFmtId="49" fontId="8" fillId="0" borderId="8" xfId="1" applyNumberFormat="1" applyFont="1" applyFill="1" applyBorder="1" applyAlignment="1" applyProtection="1">
      <alignment horizontal="center" vertical="center"/>
    </xf>
    <xf numFmtId="49" fontId="8" fillId="5" borderId="6" xfId="1" applyNumberFormat="1" applyFont="1" applyFill="1" applyBorder="1" applyAlignment="1" applyProtection="1">
      <alignment horizontal="center" vertical="center"/>
    </xf>
    <xf numFmtId="49" fontId="8" fillId="5" borderId="7" xfId="1" applyNumberFormat="1" applyFont="1" applyFill="1" applyBorder="1" applyAlignment="1" applyProtection="1">
      <alignment horizontal="center" vertical="center"/>
    </xf>
    <xf numFmtId="49" fontId="8" fillId="5" borderId="65" xfId="1" applyNumberFormat="1" applyFont="1" applyFill="1" applyBorder="1" applyAlignment="1" applyProtection="1">
      <alignment horizontal="center" vertical="center"/>
    </xf>
    <xf numFmtId="49" fontId="8" fillId="5" borderId="65" xfId="0" applyNumberFormat="1" applyFont="1" applyFill="1" applyBorder="1" applyAlignment="1" applyProtection="1">
      <alignment horizontal="center" vertical="center"/>
    </xf>
    <xf numFmtId="49" fontId="8" fillId="5" borderId="8" xfId="1" applyNumberFormat="1" applyFont="1" applyFill="1" applyBorder="1" applyAlignment="1" applyProtection="1">
      <alignment horizontal="center" vertical="center"/>
    </xf>
    <xf numFmtId="49" fontId="8" fillId="5" borderId="3" xfId="0" applyNumberFormat="1" applyFont="1" applyFill="1" applyBorder="1" applyAlignment="1" applyProtection="1">
      <alignment horizontal="center" vertical="center"/>
    </xf>
    <xf numFmtId="49" fontId="8" fillId="5" borderId="9" xfId="0" applyNumberFormat="1" applyFont="1" applyFill="1" applyBorder="1" applyAlignment="1" applyProtection="1">
      <alignment horizontal="center" vertical="center"/>
    </xf>
    <xf numFmtId="49" fontId="8" fillId="5" borderId="80" xfId="0" applyNumberFormat="1" applyFont="1" applyFill="1" applyBorder="1" applyAlignment="1" applyProtection="1">
      <alignment horizontal="center" vertical="center"/>
    </xf>
    <xf numFmtId="49" fontId="8" fillId="5" borderId="5" xfId="0" applyNumberFormat="1" applyFont="1" applyFill="1" applyBorder="1" applyAlignment="1" applyProtection="1">
      <alignment horizontal="center" vertical="center"/>
    </xf>
    <xf numFmtId="49" fontId="8" fillId="5" borderId="10" xfId="0" applyNumberFormat="1" applyFont="1" applyFill="1" applyBorder="1" applyAlignment="1" applyProtection="1">
      <alignment horizontal="center" vertical="center"/>
    </xf>
    <xf numFmtId="49" fontId="8" fillId="5" borderId="81" xfId="0" applyNumberFormat="1" applyFont="1" applyFill="1" applyBorder="1" applyAlignment="1" applyProtection="1">
      <alignment horizontal="center" vertical="center"/>
    </xf>
    <xf numFmtId="49" fontId="20" fillId="5" borderId="6" xfId="1" applyNumberFormat="1" applyFont="1" applyFill="1" applyBorder="1" applyAlignment="1" applyProtection="1">
      <alignment horizontal="center" vertical="center"/>
    </xf>
    <xf numFmtId="49" fontId="20" fillId="5" borderId="7" xfId="1" applyNumberFormat="1" applyFont="1" applyFill="1" applyBorder="1" applyAlignment="1" applyProtection="1">
      <alignment horizontal="center" vertical="center"/>
    </xf>
    <xf numFmtId="49" fontId="20" fillId="5" borderId="65" xfId="1" applyNumberFormat="1" applyFont="1" applyFill="1" applyBorder="1" applyAlignment="1" applyProtection="1">
      <alignment horizontal="center" vertical="center"/>
    </xf>
    <xf numFmtId="49" fontId="8" fillId="5" borderId="2" xfId="0" applyNumberFormat="1" applyFont="1" applyFill="1" applyBorder="1" applyAlignment="1" applyProtection="1">
      <alignment horizontal="center" vertical="center"/>
    </xf>
    <xf numFmtId="49" fontId="10" fillId="0" borderId="62" xfId="0" applyNumberFormat="1" applyFont="1" applyFill="1" applyBorder="1" applyAlignment="1" applyProtection="1">
      <alignment horizontal="center" vertical="center"/>
      <protection hidden="1"/>
    </xf>
    <xf numFmtId="49" fontId="10" fillId="0" borderId="0" xfId="0" applyNumberFormat="1" applyFont="1" applyFill="1" applyBorder="1" applyAlignment="1" applyProtection="1">
      <alignment horizontal="center" vertical="center"/>
      <protection hidden="1"/>
    </xf>
    <xf numFmtId="49" fontId="10" fillId="0" borderId="4" xfId="0" applyNumberFormat="1" applyFont="1" applyFill="1" applyBorder="1" applyAlignment="1" applyProtection="1">
      <alignment horizontal="center" vertical="center"/>
      <protection hidden="1"/>
    </xf>
    <xf numFmtId="49" fontId="10" fillId="0" borderId="79" xfId="0" applyNumberFormat="1" applyFont="1" applyFill="1" applyBorder="1" applyAlignment="1" applyProtection="1">
      <alignment horizontal="center" vertical="center"/>
      <protection hidden="1"/>
    </xf>
    <xf numFmtId="49" fontId="8" fillId="0" borderId="6" xfId="0" applyNumberFormat="1" applyFont="1" applyFill="1" applyBorder="1" applyAlignment="1" applyProtection="1">
      <alignment horizontal="center" vertical="center"/>
    </xf>
    <xf numFmtId="49" fontId="8" fillId="0" borderId="7" xfId="0" applyNumberFormat="1" applyFont="1" applyFill="1" applyBorder="1" applyAlignment="1" applyProtection="1">
      <alignment horizontal="center" vertical="center"/>
    </xf>
    <xf numFmtId="49" fontId="8" fillId="0" borderId="65" xfId="0" applyNumberFormat="1" applyFont="1" applyFill="1" applyBorder="1" applyAlignment="1" applyProtection="1">
      <alignment horizontal="center" vertical="center"/>
    </xf>
    <xf numFmtId="49" fontId="8" fillId="0" borderId="52" xfId="0" applyNumberFormat="1" applyFont="1" applyFill="1" applyBorder="1" applyAlignment="1" applyProtection="1">
      <alignment horizontal="center" vertical="center"/>
    </xf>
    <xf numFmtId="49" fontId="8" fillId="0" borderId="54" xfId="0" applyNumberFormat="1" applyFont="1" applyFill="1" applyBorder="1" applyAlignment="1" applyProtection="1">
      <alignment horizontal="center" vertical="center"/>
    </xf>
    <xf numFmtId="49" fontId="8" fillId="0" borderId="59" xfId="0" applyNumberFormat="1" applyFont="1" applyFill="1" applyBorder="1" applyAlignment="1" applyProtection="1">
      <alignment horizontal="center" vertical="center"/>
    </xf>
    <xf numFmtId="49" fontId="10" fillId="0" borderId="51" xfId="0" applyNumberFormat="1" applyFont="1" applyFill="1" applyBorder="1" applyAlignment="1" applyProtection="1">
      <alignment horizontal="center" vertical="center"/>
      <protection hidden="1"/>
    </xf>
    <xf numFmtId="49" fontId="10" fillId="0" borderId="53" xfId="0" applyNumberFormat="1" applyFont="1" applyFill="1" applyBorder="1" applyAlignment="1" applyProtection="1">
      <alignment horizontal="center" vertical="center"/>
      <protection hidden="1"/>
    </xf>
    <xf numFmtId="49" fontId="10" fillId="0" borderId="58" xfId="0" applyNumberFormat="1" applyFont="1" applyFill="1" applyBorder="1" applyAlignment="1" applyProtection="1">
      <alignment horizontal="center" vertical="center"/>
      <protection hidden="1"/>
    </xf>
    <xf numFmtId="49" fontId="8" fillId="5" borderId="2" xfId="1" applyNumberFormat="1" applyFont="1" applyFill="1" applyBorder="1" applyAlignment="1" applyProtection="1">
      <alignment horizontal="center" vertical="center"/>
    </xf>
    <xf numFmtId="49" fontId="8" fillId="5" borderId="46" xfId="1" applyNumberFormat="1" applyFont="1" applyFill="1" applyBorder="1" applyAlignment="1" applyProtection="1">
      <alignment horizontal="center" vertical="center"/>
    </xf>
    <xf numFmtId="49" fontId="8" fillId="5" borderId="41" xfId="1" applyNumberFormat="1" applyFont="1" applyFill="1" applyBorder="1" applyAlignment="1" applyProtection="1">
      <alignment horizontal="center" vertical="center"/>
    </xf>
    <xf numFmtId="49" fontId="20" fillId="5" borderId="2" xfId="0" applyNumberFormat="1" applyFont="1" applyFill="1" applyBorder="1" applyAlignment="1" applyProtection="1">
      <alignment horizontal="center" vertical="center"/>
    </xf>
    <xf numFmtId="49" fontId="8" fillId="0" borderId="2" xfId="1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8" fillId="0" borderId="8" xfId="0" applyNumberFormat="1" applyFont="1" applyFill="1" applyBorder="1" applyAlignment="1" applyProtection="1">
      <alignment horizontal="center" vertical="center"/>
    </xf>
    <xf numFmtId="49" fontId="10" fillId="0" borderId="40" xfId="0" applyNumberFormat="1" applyFont="1" applyFill="1" applyBorder="1" applyAlignment="1" applyProtection="1">
      <alignment horizontal="center" vertical="center"/>
      <protection hidden="1"/>
    </xf>
    <xf numFmtId="49" fontId="20" fillId="0" borderId="2" xfId="0" applyNumberFormat="1" applyFont="1" applyFill="1" applyBorder="1" applyAlignment="1" applyProtection="1">
      <alignment horizontal="center" vertical="center"/>
    </xf>
    <xf numFmtId="49" fontId="8" fillId="5" borderId="6" xfId="1" applyNumberFormat="1" applyFont="1" applyFill="1" applyBorder="1" applyAlignment="1" applyProtection="1">
      <alignment horizontal="center" vertical="center" textRotation="90"/>
    </xf>
    <xf numFmtId="49" fontId="8" fillId="5" borderId="7" xfId="1" applyNumberFormat="1" applyFont="1" applyFill="1" applyBorder="1" applyAlignment="1" applyProtection="1">
      <alignment horizontal="center" vertical="center" textRotation="90"/>
    </xf>
    <xf numFmtId="49" fontId="8" fillId="5" borderId="8" xfId="1" applyNumberFormat="1" applyFont="1" applyFill="1" applyBorder="1" applyAlignment="1" applyProtection="1">
      <alignment horizontal="center" vertical="center" textRotation="90"/>
    </xf>
    <xf numFmtId="49" fontId="8" fillId="0" borderId="2" xfId="0" applyNumberFormat="1" applyFont="1" applyFill="1" applyBorder="1" applyAlignment="1" applyProtection="1">
      <alignment horizontal="center" vertical="center" textRotation="90"/>
      <protection hidden="1"/>
    </xf>
    <xf numFmtId="49" fontId="21" fillId="0" borderId="6" xfId="0" applyNumberFormat="1" applyFont="1" applyFill="1" applyBorder="1" applyAlignment="1">
      <alignment horizontal="center" textRotation="90" wrapText="1"/>
    </xf>
    <xf numFmtId="49" fontId="21" fillId="0" borderId="7" xfId="0" applyNumberFormat="1" applyFont="1" applyFill="1" applyBorder="1" applyAlignment="1">
      <alignment horizontal="center" textRotation="90" wrapText="1"/>
    </xf>
    <xf numFmtId="49" fontId="21" fillId="0" borderId="8" xfId="0" applyNumberFormat="1" applyFont="1" applyFill="1" applyBorder="1" applyAlignment="1">
      <alignment horizontal="center" textRotation="90" wrapText="1"/>
    </xf>
    <xf numFmtId="49" fontId="20" fillId="5" borderId="2" xfId="1" applyNumberFormat="1" applyFont="1" applyFill="1" applyBorder="1" applyAlignment="1" applyProtection="1">
      <alignment horizontal="center" vertical="center"/>
    </xf>
    <xf numFmtId="49" fontId="20" fillId="0" borderId="2" xfId="1" applyNumberFormat="1" applyFont="1" applyFill="1" applyBorder="1" applyAlignment="1" applyProtection="1">
      <alignment horizontal="center" vertical="center"/>
    </xf>
    <xf numFmtId="49" fontId="8" fillId="0" borderId="41" xfId="0" applyNumberFormat="1" applyFont="1" applyFill="1" applyBorder="1" applyAlignment="1" applyProtection="1">
      <alignment horizontal="center" vertical="center" textRotation="90"/>
      <protection hidden="1"/>
    </xf>
    <xf numFmtId="49" fontId="8" fillId="0" borderId="35" xfId="0" applyNumberFormat="1" applyFont="1" applyFill="1" applyBorder="1" applyAlignment="1" applyProtection="1">
      <alignment horizontal="center" vertical="center"/>
      <protection hidden="1"/>
    </xf>
    <xf numFmtId="49" fontId="8" fillId="0" borderId="37" xfId="0" applyNumberFormat="1" applyFont="1" applyFill="1" applyBorder="1" applyAlignment="1" applyProtection="1">
      <alignment horizontal="center" vertical="center"/>
      <protection hidden="1"/>
    </xf>
    <xf numFmtId="49" fontId="8" fillId="0" borderId="35" xfId="0" applyNumberFormat="1" applyFont="1" applyFill="1" applyBorder="1" applyAlignment="1" applyProtection="1">
      <alignment horizontal="center" vertical="center" textRotation="90"/>
      <protection hidden="1"/>
    </xf>
    <xf numFmtId="49" fontId="5" fillId="0" borderId="0" xfId="0" applyNumberFormat="1" applyFont="1" applyFill="1" applyBorder="1" applyAlignment="1">
      <alignment horizontal="center"/>
    </xf>
    <xf numFmtId="49" fontId="7" fillId="0" borderId="34" xfId="0" applyNumberFormat="1" applyFont="1" applyFill="1" applyBorder="1" applyAlignment="1" applyProtection="1">
      <alignment horizontal="center" vertical="center" textRotation="90"/>
      <protection hidden="1"/>
    </xf>
    <xf numFmtId="49" fontId="7" fillId="0" borderId="40" xfId="0" applyNumberFormat="1" applyFont="1" applyFill="1" applyBorder="1" applyAlignment="1" applyProtection="1">
      <alignment horizontal="center" vertical="center" textRotation="90"/>
      <protection hidden="1"/>
    </xf>
    <xf numFmtId="49" fontId="7" fillId="0" borderId="35" xfId="0" applyNumberFormat="1" applyFont="1" applyFill="1" applyBorder="1" applyProtection="1">
      <protection hidden="1"/>
    </xf>
    <xf numFmtId="0" fontId="16" fillId="5" borderId="30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/>
    </xf>
    <xf numFmtId="0" fontId="16" fillId="5" borderId="66" xfId="4" applyFont="1" applyFill="1" applyBorder="1" applyAlignment="1">
      <alignment horizontal="center" vertical="center" wrapText="1"/>
    </xf>
    <xf numFmtId="0" fontId="16" fillId="5" borderId="82" xfId="4" applyFont="1" applyFill="1" applyBorder="1" applyAlignment="1">
      <alignment horizontal="center" vertical="center" wrapText="1"/>
    </xf>
    <xf numFmtId="0" fontId="16" fillId="5" borderId="67" xfId="4" applyFont="1" applyFill="1" applyBorder="1" applyAlignment="1">
      <alignment horizontal="center" vertical="center" wrapText="1"/>
    </xf>
    <xf numFmtId="0" fontId="16" fillId="5" borderId="68" xfId="4" applyFont="1" applyFill="1" applyBorder="1" applyAlignment="1">
      <alignment horizontal="center" vertical="center" wrapText="1"/>
    </xf>
    <xf numFmtId="0" fontId="16" fillId="5" borderId="83" xfId="4" applyFont="1" applyFill="1" applyBorder="1" applyAlignment="1">
      <alignment horizontal="center" vertical="center" wrapText="1"/>
    </xf>
    <xf numFmtId="0" fontId="16" fillId="5" borderId="84" xfId="4" applyFont="1" applyFill="1" applyBorder="1" applyAlignment="1">
      <alignment horizontal="center" vertical="center" wrapText="1"/>
    </xf>
    <xf numFmtId="0" fontId="16" fillId="5" borderId="69" xfId="4" applyFont="1" applyFill="1" applyBorder="1" applyAlignment="1">
      <alignment horizontal="center" vertical="center" wrapText="1"/>
    </xf>
    <xf numFmtId="0" fontId="16" fillId="5" borderId="85" xfId="4" applyFont="1" applyFill="1" applyBorder="1" applyAlignment="1">
      <alignment horizontal="center" vertical="center" wrapText="1"/>
    </xf>
    <xf numFmtId="0" fontId="16" fillId="5" borderId="70" xfId="4" applyFont="1" applyFill="1" applyBorder="1" applyAlignment="1">
      <alignment horizontal="center" vertical="center" wrapText="1"/>
    </xf>
    <xf numFmtId="0" fontId="16" fillId="5" borderId="86" xfId="4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 textRotation="90" wrapText="1"/>
    </xf>
    <xf numFmtId="0" fontId="45" fillId="5" borderId="2" xfId="0" applyFont="1" applyFill="1" applyBorder="1" applyAlignment="1">
      <alignment horizontal="center" vertical="center" textRotation="90" wrapText="1"/>
    </xf>
    <xf numFmtId="0" fontId="45" fillId="0" borderId="2" xfId="0" applyFont="1" applyFill="1" applyBorder="1" applyAlignment="1">
      <alignment horizontal="center" vertical="center" wrapText="1"/>
    </xf>
    <xf numFmtId="0" fontId="44" fillId="10" borderId="2" xfId="0" applyFont="1" applyFill="1" applyBorder="1" applyAlignment="1">
      <alignment horizontal="center" vertical="center"/>
    </xf>
    <xf numFmtId="49" fontId="44" fillId="0" borderId="2" xfId="0" applyNumberFormat="1" applyFont="1" applyBorder="1" applyAlignment="1">
      <alignment horizontal="right" vertical="center"/>
    </xf>
    <xf numFmtId="0" fontId="45" fillId="0" borderId="2" xfId="0" applyFont="1" applyFill="1" applyBorder="1" applyAlignment="1">
      <alignment vertical="center"/>
    </xf>
    <xf numFmtId="0" fontId="43" fillId="19" borderId="2" xfId="0" applyFont="1" applyFill="1" applyBorder="1" applyAlignment="1">
      <alignment vertical="center"/>
    </xf>
    <xf numFmtId="0" fontId="43" fillId="19" borderId="2" xfId="0" applyFont="1" applyFill="1" applyBorder="1" applyAlignment="1">
      <alignment horizontal="left" vertical="center"/>
    </xf>
    <xf numFmtId="0" fontId="43" fillId="0" borderId="2" xfId="0" applyFont="1" applyFill="1" applyBorder="1" applyAlignment="1">
      <alignment horizontal="center" vertical="center" textRotation="90"/>
    </xf>
    <xf numFmtId="0" fontId="44" fillId="0" borderId="2" xfId="0" applyFont="1" applyFill="1" applyBorder="1" applyAlignment="1">
      <alignment vertical="center"/>
    </xf>
    <xf numFmtId="0" fontId="44" fillId="0" borderId="2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vertical="center" wrapText="1"/>
    </xf>
    <xf numFmtId="0" fontId="44" fillId="0" borderId="2" xfId="0" applyFont="1" applyFill="1" applyBorder="1" applyAlignment="1">
      <alignment horizontal="left" vertical="center"/>
    </xf>
    <xf numFmtId="0" fontId="22" fillId="0" borderId="34" xfId="0" applyFont="1" applyFill="1" applyBorder="1" applyAlignment="1">
      <alignment horizontal="center" vertical="center"/>
    </xf>
    <xf numFmtId="0" fontId="22" fillId="0" borderId="45" xfId="0" applyFont="1" applyFill="1" applyBorder="1" applyAlignment="1">
      <alignment horizontal="center" vertical="center"/>
    </xf>
    <xf numFmtId="49" fontId="22" fillId="0" borderId="35" xfId="0" applyNumberFormat="1" applyFont="1" applyFill="1" applyBorder="1" applyAlignment="1">
      <alignment horizontal="center" vertical="center"/>
    </xf>
    <xf numFmtId="49" fontId="22" fillId="0" borderId="46" xfId="0" applyNumberFormat="1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center" vertical="center"/>
    </xf>
    <xf numFmtId="0" fontId="22" fillId="0" borderId="46" xfId="0" applyFont="1" applyFill="1" applyBorder="1" applyAlignment="1">
      <alignment horizontal="center" vertical="center"/>
    </xf>
    <xf numFmtId="0" fontId="22" fillId="0" borderId="57" xfId="0" applyFont="1" applyFill="1" applyBorder="1" applyAlignment="1">
      <alignment horizontal="center" vertical="center" wrapText="1"/>
    </xf>
    <xf numFmtId="0" fontId="22" fillId="0" borderId="59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 wrapText="1"/>
    </xf>
    <xf numFmtId="0" fontId="24" fillId="0" borderId="58" xfId="0" applyFont="1" applyFill="1" applyBorder="1" applyAlignment="1">
      <alignment horizontal="center" vertical="center" wrapText="1"/>
    </xf>
    <xf numFmtId="0" fontId="24" fillId="5" borderId="55" xfId="0" applyFont="1" applyFill="1" applyBorder="1" applyAlignment="1">
      <alignment horizontal="left" vertical="center" wrapText="1"/>
    </xf>
    <xf numFmtId="0" fontId="24" fillId="5" borderId="65" xfId="0" applyFont="1" applyFill="1" applyBorder="1" applyAlignment="1">
      <alignment horizontal="left" vertical="center" wrapText="1"/>
    </xf>
    <xf numFmtId="0" fontId="19" fillId="0" borderId="64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vertical="center" wrapText="1"/>
    </xf>
    <xf numFmtId="0" fontId="19" fillId="0" borderId="45" xfId="0" applyFont="1" applyFill="1" applyBorder="1" applyAlignment="1">
      <alignment vertical="center" wrapText="1"/>
    </xf>
    <xf numFmtId="0" fontId="19" fillId="0" borderId="35" xfId="0" applyFont="1" applyFill="1" applyBorder="1" applyAlignment="1">
      <alignment horizontal="center" vertical="center" wrapText="1"/>
    </xf>
    <xf numFmtId="0" fontId="19" fillId="0" borderId="46" xfId="0" applyFont="1" applyFill="1" applyBorder="1" applyAlignment="1">
      <alignment horizontal="center" vertical="center" wrapText="1"/>
    </xf>
    <xf numFmtId="49" fontId="24" fillId="0" borderId="55" xfId="0" applyNumberFormat="1" applyFont="1" applyFill="1" applyBorder="1" applyAlignment="1">
      <alignment horizontal="center" vertical="center" wrapText="1"/>
    </xf>
    <xf numFmtId="49" fontId="24" fillId="0" borderId="65" xfId="0" applyNumberFormat="1" applyFont="1" applyFill="1" applyBorder="1" applyAlignment="1">
      <alignment horizontal="center" vertical="center" wrapText="1"/>
    </xf>
    <xf numFmtId="0" fontId="24" fillId="0" borderId="55" xfId="0" applyFont="1" applyFill="1" applyBorder="1" applyAlignment="1">
      <alignment horizontal="center" vertical="center" wrapText="1"/>
    </xf>
    <xf numFmtId="0" fontId="24" fillId="0" borderId="65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32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24" fillId="0" borderId="55" xfId="0" applyFont="1" applyFill="1" applyBorder="1" applyAlignment="1">
      <alignment horizontal="left" vertical="center" wrapText="1"/>
    </xf>
    <xf numFmtId="0" fontId="24" fillId="0" borderId="65" xfId="0" applyFont="1" applyFill="1" applyBorder="1" applyAlignment="1">
      <alignment horizontal="left" vertical="center" wrapText="1"/>
    </xf>
    <xf numFmtId="0" fontId="24" fillId="5" borderId="35" xfId="0" applyFont="1" applyFill="1" applyBorder="1" applyAlignment="1">
      <alignment horizontal="left" vertical="center" wrapText="1"/>
    </xf>
    <xf numFmtId="0" fontId="24" fillId="5" borderId="46" xfId="0" applyFont="1" applyFill="1" applyBorder="1" applyAlignment="1">
      <alignment horizontal="left" vertical="center" wrapText="1"/>
    </xf>
    <xf numFmtId="0" fontId="24" fillId="0" borderId="56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16" fillId="0" borderId="56" xfId="0" applyFont="1" applyFill="1" applyBorder="1" applyAlignment="1">
      <alignment horizontal="center" vertical="center" textRotation="90" wrapText="1"/>
    </xf>
    <xf numFmtId="0" fontId="16" fillId="0" borderId="53" xfId="0" applyFont="1" applyFill="1" applyBorder="1" applyAlignment="1">
      <alignment horizontal="center" vertical="center" textRotation="90" wrapText="1"/>
    </xf>
    <xf numFmtId="0" fontId="16" fillId="0" borderId="58" xfId="0" applyFont="1" applyFill="1" applyBorder="1" applyAlignment="1">
      <alignment horizontal="center" vertical="center" textRotation="90" wrapText="1"/>
    </xf>
    <xf numFmtId="0" fontId="16" fillId="0" borderId="16" xfId="0" applyFont="1" applyFill="1" applyBorder="1" applyAlignment="1">
      <alignment horizontal="center" vertical="center" textRotation="90" wrapText="1"/>
    </xf>
    <xf numFmtId="0" fontId="16" fillId="0" borderId="20" xfId="0" applyFont="1" applyFill="1" applyBorder="1" applyAlignment="1">
      <alignment horizontal="center" vertical="center" textRotation="90" wrapText="1"/>
    </xf>
    <xf numFmtId="0" fontId="16" fillId="0" borderId="22" xfId="0" applyFont="1" applyFill="1" applyBorder="1" applyAlignment="1">
      <alignment horizontal="center" vertical="center" textRotation="90" wrapText="1"/>
    </xf>
    <xf numFmtId="0" fontId="39" fillId="12" borderId="57" xfId="0" applyNumberFormat="1" applyFont="1" applyFill="1" applyBorder="1" applyAlignment="1">
      <alignment horizontal="center" vertical="center"/>
    </xf>
    <xf numFmtId="0" fontId="39" fillId="12" borderId="43" xfId="0" applyNumberFormat="1" applyFont="1" applyFill="1" applyBorder="1" applyAlignment="1">
      <alignment horizontal="center" vertical="center"/>
    </xf>
    <xf numFmtId="49" fontId="27" fillId="0" borderId="15" xfId="0" applyNumberFormat="1" applyFont="1" applyFill="1" applyBorder="1" applyAlignment="1">
      <alignment horizontal="right" vertical="center"/>
    </xf>
    <xf numFmtId="49" fontId="27" fillId="0" borderId="77" xfId="0" applyNumberFormat="1" applyFont="1" applyFill="1" applyBorder="1" applyAlignment="1">
      <alignment horizontal="right" vertical="center"/>
    </xf>
    <xf numFmtId="0" fontId="27" fillId="10" borderId="57" xfId="0" applyFont="1" applyFill="1" applyBorder="1" applyAlignment="1">
      <alignment horizontal="center" vertical="center"/>
    </xf>
    <xf numFmtId="0" fontId="27" fillId="10" borderId="54" xfId="0" applyFont="1" applyFill="1" applyBorder="1" applyAlignment="1">
      <alignment horizontal="center" vertical="center"/>
    </xf>
    <xf numFmtId="0" fontId="27" fillId="10" borderId="43" xfId="0" applyFont="1" applyFill="1" applyBorder="1" applyAlignment="1">
      <alignment horizontal="center" vertical="center"/>
    </xf>
    <xf numFmtId="49" fontId="27" fillId="0" borderId="19" xfId="0" applyNumberFormat="1" applyFont="1" applyFill="1" applyBorder="1" applyAlignment="1">
      <alignment horizontal="right" vertical="center"/>
    </xf>
    <xf numFmtId="0" fontId="34" fillId="0" borderId="13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textRotation="90" wrapText="1"/>
    </xf>
    <xf numFmtId="0" fontId="16" fillId="0" borderId="0" xfId="0" applyFont="1" applyFill="1" applyBorder="1" applyAlignment="1">
      <alignment horizontal="center" vertical="center" textRotation="90" wrapText="1"/>
    </xf>
    <xf numFmtId="0" fontId="16" fillId="0" borderId="13" xfId="0" applyFont="1" applyFill="1" applyBorder="1" applyAlignment="1">
      <alignment horizontal="center" vertical="center" textRotation="90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textRotation="90" wrapText="1"/>
    </xf>
    <xf numFmtId="0" fontId="16" fillId="0" borderId="18" xfId="0" applyFont="1" applyFill="1" applyBorder="1" applyAlignment="1">
      <alignment horizontal="center" vertical="center" textRotation="90" wrapText="1"/>
    </xf>
    <xf numFmtId="0" fontId="16" fillId="0" borderId="26" xfId="0" applyFont="1" applyFill="1" applyBorder="1" applyAlignment="1">
      <alignment horizontal="center" vertical="center" textRotation="90" wrapText="1"/>
    </xf>
    <xf numFmtId="0" fontId="27" fillId="10" borderId="0" xfId="0" applyFont="1" applyFill="1" applyBorder="1" applyAlignment="1">
      <alignment horizontal="center" vertical="center"/>
    </xf>
    <xf numFmtId="49" fontId="27" fillId="10" borderId="15" xfId="0" applyNumberFormat="1" applyFont="1" applyFill="1" applyBorder="1" applyAlignment="1">
      <alignment horizontal="right" vertical="center"/>
    </xf>
    <xf numFmtId="49" fontId="27" fillId="10" borderId="19" xfId="0" applyNumberFormat="1" applyFont="1" applyFill="1" applyBorder="1" applyAlignment="1">
      <alignment horizontal="right" vertical="center"/>
    </xf>
    <xf numFmtId="49" fontId="27" fillId="10" borderId="77" xfId="0" applyNumberFormat="1" applyFont="1" applyFill="1" applyBorder="1" applyAlignment="1">
      <alignment horizontal="right" vertical="center"/>
    </xf>
    <xf numFmtId="0" fontId="39" fillId="12" borderId="56" xfId="0" applyNumberFormat="1" applyFont="1" applyFill="1" applyBorder="1" applyAlignment="1">
      <alignment horizontal="center" vertical="center"/>
    </xf>
    <xf numFmtId="0" fontId="39" fillId="12" borderId="53" xfId="0" applyNumberFormat="1" applyFont="1" applyFill="1" applyBorder="1" applyAlignment="1">
      <alignment horizontal="center" vertical="center"/>
    </xf>
    <xf numFmtId="0" fontId="39" fillId="12" borderId="42" xfId="0" applyNumberFormat="1" applyFont="1" applyFill="1" applyBorder="1" applyAlignment="1">
      <alignment horizontal="center" vertical="center"/>
    </xf>
    <xf numFmtId="0" fontId="39" fillId="12" borderId="54" xfId="0" applyNumberFormat="1" applyFont="1" applyFill="1" applyBorder="1" applyAlignment="1">
      <alignment horizontal="center" vertical="center"/>
    </xf>
    <xf numFmtId="0" fontId="43" fillId="7" borderId="2" xfId="0" applyFont="1" applyFill="1" applyBorder="1" applyAlignment="1">
      <alignment horizontal="center" vertical="center"/>
    </xf>
  </cellXfs>
  <cellStyles count="5">
    <cellStyle name="Вывод" xfId="4" builtinId="21"/>
    <cellStyle name="Денежный" xfId="1" builtinId="4"/>
    <cellStyle name="Нейтральный" xfId="3" builtinId="28"/>
    <cellStyle name="Обычный" xfId="0" builtinId="0"/>
    <cellStyle name="Хороший" xfId="2" builtinId="26"/>
  </cellStyles>
  <dxfs count="0"/>
  <tableStyles count="0" defaultTableStyle="TableStyleMedium2" defaultPivotStyle="PivotStyleLight16"/>
  <colors>
    <mruColors>
      <color rgb="FFFF3300"/>
      <color rgb="FF99CC00"/>
      <color rgb="FF99FFCC"/>
      <color rgb="FF99FF33"/>
      <color rgb="FF00CC66"/>
      <color rgb="FFFF5050"/>
      <color rgb="FFCC3300"/>
      <color rgb="FFCC00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34"/>
  <sheetViews>
    <sheetView view="pageBreakPreview" zoomScale="60" zoomScaleNormal="91" workbookViewId="0">
      <selection activeCell="AH35" sqref="AH35"/>
    </sheetView>
  </sheetViews>
  <sheetFormatPr defaultColWidth="2.85546875" defaultRowHeight="15" x14ac:dyDescent="0.25"/>
  <cols>
    <col min="1" max="1" width="2.85546875" style="1"/>
    <col min="2" max="54" width="3.28515625" style="2" customWidth="1"/>
    <col min="55" max="16384" width="2.85546875" style="1"/>
  </cols>
  <sheetData>
    <row r="1" spans="2:54" x14ac:dyDescent="0.25">
      <c r="B1" s="545" t="s">
        <v>0</v>
      </c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  <c r="W1" s="545"/>
      <c r="X1" s="545"/>
      <c r="Y1" s="545"/>
      <c r="Z1" s="545"/>
      <c r="AA1" s="545"/>
      <c r="AB1" s="545"/>
      <c r="AC1" s="545"/>
      <c r="AD1" s="545"/>
      <c r="AE1" s="545"/>
      <c r="AF1" s="545"/>
      <c r="AG1" s="545"/>
      <c r="AH1" s="545"/>
      <c r="AI1" s="545"/>
      <c r="AJ1" s="545"/>
      <c r="AK1" s="545"/>
      <c r="AL1" s="545"/>
      <c r="AM1" s="545"/>
      <c r="AN1" s="545"/>
      <c r="AO1" s="545"/>
      <c r="AP1" s="545"/>
      <c r="AQ1" s="545"/>
      <c r="AR1" s="545"/>
      <c r="AS1" s="545"/>
      <c r="AT1" s="545"/>
      <c r="AU1" s="545"/>
      <c r="AV1" s="545"/>
      <c r="AW1" s="545"/>
      <c r="AX1" s="545"/>
      <c r="AY1" s="545"/>
      <c r="AZ1" s="545"/>
      <c r="BA1" s="545"/>
      <c r="BB1" s="545"/>
    </row>
    <row r="2" spans="2:54" ht="15.75" thickBot="1" x14ac:dyDescent="0.3"/>
    <row r="3" spans="2:54" s="2" customFormat="1" x14ac:dyDescent="0.25">
      <c r="B3" s="546" t="s">
        <v>1</v>
      </c>
      <c r="C3" s="542" t="s">
        <v>2</v>
      </c>
      <c r="D3" s="548"/>
      <c r="E3" s="548"/>
      <c r="F3" s="548"/>
      <c r="G3" s="544" t="s">
        <v>3</v>
      </c>
      <c r="H3" s="542" t="s">
        <v>4</v>
      </c>
      <c r="I3" s="542"/>
      <c r="J3" s="542"/>
      <c r="K3" s="544" t="s">
        <v>5</v>
      </c>
      <c r="L3" s="542" t="s">
        <v>6</v>
      </c>
      <c r="M3" s="542"/>
      <c r="N3" s="542"/>
      <c r="O3" s="542"/>
      <c r="P3" s="542" t="s">
        <v>7</v>
      </c>
      <c r="Q3" s="542"/>
      <c r="R3" s="542"/>
      <c r="S3" s="542"/>
      <c r="T3" s="544" t="s">
        <v>8</v>
      </c>
      <c r="U3" s="542" t="s">
        <v>9</v>
      </c>
      <c r="V3" s="542"/>
      <c r="W3" s="542"/>
      <c r="X3" s="544" t="s">
        <v>10</v>
      </c>
      <c r="Y3" s="542" t="s">
        <v>11</v>
      </c>
      <c r="Z3" s="542"/>
      <c r="AA3" s="542"/>
      <c r="AB3" s="544" t="s">
        <v>12</v>
      </c>
      <c r="AC3" s="542" t="s">
        <v>13</v>
      </c>
      <c r="AD3" s="542"/>
      <c r="AE3" s="542"/>
      <c r="AF3" s="542"/>
      <c r="AG3" s="544" t="s">
        <v>14</v>
      </c>
      <c r="AH3" s="542" t="s">
        <v>15</v>
      </c>
      <c r="AI3" s="542"/>
      <c r="AJ3" s="542"/>
      <c r="AK3" s="544" t="s">
        <v>16</v>
      </c>
      <c r="AL3" s="542" t="s">
        <v>17</v>
      </c>
      <c r="AM3" s="542"/>
      <c r="AN3" s="542"/>
      <c r="AO3" s="542"/>
      <c r="AP3" s="542" t="s">
        <v>18</v>
      </c>
      <c r="AQ3" s="542"/>
      <c r="AR3" s="542"/>
      <c r="AS3" s="542"/>
      <c r="AT3" s="544" t="s">
        <v>19</v>
      </c>
      <c r="AU3" s="542" t="s">
        <v>20</v>
      </c>
      <c r="AV3" s="542"/>
      <c r="AW3" s="542"/>
      <c r="AX3" s="544" t="s">
        <v>21</v>
      </c>
      <c r="AY3" s="542" t="s">
        <v>22</v>
      </c>
      <c r="AZ3" s="542"/>
      <c r="BA3" s="542"/>
      <c r="BB3" s="543"/>
    </row>
    <row r="4" spans="2:54" s="2" customFormat="1" x14ac:dyDescent="0.25">
      <c r="B4" s="547"/>
      <c r="C4" s="535" t="s">
        <v>23</v>
      </c>
      <c r="D4" s="535" t="s">
        <v>24</v>
      </c>
      <c r="E4" s="535" t="s">
        <v>25</v>
      </c>
      <c r="F4" s="535" t="s">
        <v>26</v>
      </c>
      <c r="G4" s="535"/>
      <c r="H4" s="535" t="s">
        <v>27</v>
      </c>
      <c r="I4" s="535" t="s">
        <v>28</v>
      </c>
      <c r="J4" s="535" t="s">
        <v>29</v>
      </c>
      <c r="K4" s="535"/>
      <c r="L4" s="535" t="s">
        <v>30</v>
      </c>
      <c r="M4" s="535" t="s">
        <v>31</v>
      </c>
      <c r="N4" s="535" t="s">
        <v>32</v>
      </c>
      <c r="O4" s="535" t="s">
        <v>33</v>
      </c>
      <c r="P4" s="535" t="s">
        <v>23</v>
      </c>
      <c r="Q4" s="535" t="s">
        <v>24</v>
      </c>
      <c r="R4" s="535" t="s">
        <v>25</v>
      </c>
      <c r="S4" s="535" t="s">
        <v>26</v>
      </c>
      <c r="T4" s="535"/>
      <c r="U4" s="535" t="s">
        <v>34</v>
      </c>
      <c r="V4" s="535" t="s">
        <v>35</v>
      </c>
      <c r="W4" s="535" t="s">
        <v>36</v>
      </c>
      <c r="X4" s="535"/>
      <c r="Y4" s="535" t="s">
        <v>37</v>
      </c>
      <c r="Z4" s="535" t="s">
        <v>38</v>
      </c>
      <c r="AA4" s="535" t="s">
        <v>39</v>
      </c>
      <c r="AB4" s="535"/>
      <c r="AC4" s="535" t="s">
        <v>37</v>
      </c>
      <c r="AD4" s="535" t="s">
        <v>38</v>
      </c>
      <c r="AE4" s="535" t="s">
        <v>39</v>
      </c>
      <c r="AF4" s="535" t="s">
        <v>40</v>
      </c>
      <c r="AG4" s="535"/>
      <c r="AH4" s="535" t="s">
        <v>27</v>
      </c>
      <c r="AI4" s="535" t="s">
        <v>28</v>
      </c>
      <c r="AJ4" s="535" t="s">
        <v>29</v>
      </c>
      <c r="AK4" s="535"/>
      <c r="AL4" s="535" t="s">
        <v>41</v>
      </c>
      <c r="AM4" s="535" t="s">
        <v>42</v>
      </c>
      <c r="AN4" s="535" t="s">
        <v>43</v>
      </c>
      <c r="AO4" s="535" t="s">
        <v>44</v>
      </c>
      <c r="AP4" s="535" t="s">
        <v>23</v>
      </c>
      <c r="AQ4" s="535" t="s">
        <v>24</v>
      </c>
      <c r="AR4" s="535" t="s">
        <v>25</v>
      </c>
      <c r="AS4" s="535" t="s">
        <v>26</v>
      </c>
      <c r="AT4" s="535"/>
      <c r="AU4" s="535" t="s">
        <v>27</v>
      </c>
      <c r="AV4" s="535" t="s">
        <v>28</v>
      </c>
      <c r="AW4" s="535" t="s">
        <v>29</v>
      </c>
      <c r="AX4" s="535"/>
      <c r="AY4" s="535" t="s">
        <v>45</v>
      </c>
      <c r="AZ4" s="535" t="s">
        <v>46</v>
      </c>
      <c r="BA4" s="535" t="s">
        <v>47</v>
      </c>
      <c r="BB4" s="541" t="s">
        <v>48</v>
      </c>
    </row>
    <row r="5" spans="2:54" s="2" customFormat="1" ht="47.25" customHeight="1" x14ac:dyDescent="0.25">
      <c r="B5" s="547"/>
      <c r="C5" s="535"/>
      <c r="D5" s="535"/>
      <c r="E5" s="535"/>
      <c r="F5" s="535"/>
      <c r="G5" s="535"/>
      <c r="H5" s="535"/>
      <c r="I5" s="535"/>
      <c r="J5" s="535"/>
      <c r="K5" s="535"/>
      <c r="L5" s="535"/>
      <c r="M5" s="535"/>
      <c r="N5" s="535"/>
      <c r="O5" s="535"/>
      <c r="P5" s="535"/>
      <c r="Q5" s="535"/>
      <c r="R5" s="535"/>
      <c r="S5" s="535"/>
      <c r="T5" s="535"/>
      <c r="U5" s="535"/>
      <c r="V5" s="535"/>
      <c r="W5" s="535"/>
      <c r="X5" s="535"/>
      <c r="Y5" s="535"/>
      <c r="Z5" s="535"/>
      <c r="AA5" s="535"/>
      <c r="AB5" s="535"/>
      <c r="AC5" s="535"/>
      <c r="AD5" s="535"/>
      <c r="AE5" s="535"/>
      <c r="AF5" s="535"/>
      <c r="AG5" s="535"/>
      <c r="AH5" s="535"/>
      <c r="AI5" s="535"/>
      <c r="AJ5" s="535"/>
      <c r="AK5" s="535"/>
      <c r="AL5" s="535"/>
      <c r="AM5" s="535"/>
      <c r="AN5" s="535"/>
      <c r="AO5" s="535"/>
      <c r="AP5" s="535"/>
      <c r="AQ5" s="535"/>
      <c r="AR5" s="535"/>
      <c r="AS5" s="535"/>
      <c r="AT5" s="535"/>
      <c r="AU5" s="535"/>
      <c r="AV5" s="535"/>
      <c r="AW5" s="535"/>
      <c r="AX5" s="535"/>
      <c r="AY5" s="535"/>
      <c r="AZ5" s="535"/>
      <c r="BA5" s="535"/>
      <c r="BB5" s="541"/>
    </row>
    <row r="6" spans="2:54" s="2" customFormat="1" x14ac:dyDescent="0.25">
      <c r="B6" s="547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3">
        <v>7</v>
      </c>
      <c r="J6" s="3">
        <v>8</v>
      </c>
      <c r="K6" s="3">
        <v>9</v>
      </c>
      <c r="L6" s="3">
        <v>10</v>
      </c>
      <c r="M6" s="3">
        <v>11</v>
      </c>
      <c r="N6" s="3">
        <v>12</v>
      </c>
      <c r="O6" s="3">
        <v>13</v>
      </c>
      <c r="P6" s="3">
        <v>14</v>
      </c>
      <c r="Q6" s="3">
        <v>15</v>
      </c>
      <c r="R6" s="3">
        <v>16</v>
      </c>
      <c r="S6" s="3">
        <v>17</v>
      </c>
      <c r="T6" s="3">
        <v>18</v>
      </c>
      <c r="U6" s="3">
        <v>19</v>
      </c>
      <c r="V6" s="3">
        <v>20</v>
      </c>
      <c r="W6" s="3">
        <v>21</v>
      </c>
      <c r="X6" s="3">
        <v>22</v>
      </c>
      <c r="Y6" s="3">
        <v>23</v>
      </c>
      <c r="Z6" s="3">
        <v>24</v>
      </c>
      <c r="AA6" s="3">
        <v>25</v>
      </c>
      <c r="AB6" s="3">
        <v>26</v>
      </c>
      <c r="AC6" s="3">
        <v>27</v>
      </c>
      <c r="AD6" s="3">
        <v>28</v>
      </c>
      <c r="AE6" s="3">
        <v>29</v>
      </c>
      <c r="AF6" s="3">
        <v>30</v>
      </c>
      <c r="AG6" s="3">
        <v>31</v>
      </c>
      <c r="AH6" s="3">
        <v>32</v>
      </c>
      <c r="AI6" s="3">
        <v>33</v>
      </c>
      <c r="AJ6" s="3">
        <v>34</v>
      </c>
      <c r="AK6" s="3">
        <v>35</v>
      </c>
      <c r="AL6" s="3">
        <v>36</v>
      </c>
      <c r="AM6" s="3">
        <v>37</v>
      </c>
      <c r="AN6" s="3">
        <v>38</v>
      </c>
      <c r="AO6" s="3">
        <v>39</v>
      </c>
      <c r="AP6" s="3">
        <v>40</v>
      </c>
      <c r="AQ6" s="3">
        <v>41</v>
      </c>
      <c r="AR6" s="3">
        <v>42</v>
      </c>
      <c r="AS6" s="3">
        <v>43</v>
      </c>
      <c r="AT6" s="3">
        <v>44</v>
      </c>
      <c r="AU6" s="3">
        <v>45</v>
      </c>
      <c r="AV6" s="3">
        <v>46</v>
      </c>
      <c r="AW6" s="3">
        <v>47</v>
      </c>
      <c r="AX6" s="3">
        <v>48</v>
      </c>
      <c r="AY6" s="3">
        <v>49</v>
      </c>
      <c r="AZ6" s="3">
        <v>50</v>
      </c>
      <c r="BA6" s="3">
        <v>51</v>
      </c>
      <c r="BB6" s="62">
        <v>52</v>
      </c>
    </row>
    <row r="7" spans="2:54" s="2" customFormat="1" x14ac:dyDescent="0.25">
      <c r="B7" s="63"/>
      <c r="BB7" s="64"/>
    </row>
    <row r="8" spans="2:54" s="4" customFormat="1" ht="15" customHeight="1" x14ac:dyDescent="0.2">
      <c r="B8" s="530" t="s">
        <v>49</v>
      </c>
      <c r="C8" s="527"/>
      <c r="D8" s="527"/>
      <c r="E8" s="527"/>
      <c r="F8" s="540" t="s">
        <v>50</v>
      </c>
      <c r="G8" s="527"/>
      <c r="H8" s="527"/>
      <c r="I8" s="527"/>
      <c r="J8" s="527"/>
      <c r="K8" s="527"/>
      <c r="L8" s="527"/>
      <c r="M8" s="527"/>
      <c r="N8" s="527"/>
      <c r="O8" s="527"/>
      <c r="P8" s="527"/>
      <c r="Q8" s="527"/>
      <c r="R8" s="527"/>
      <c r="S8" s="527"/>
      <c r="T8" s="523" t="s">
        <v>51</v>
      </c>
      <c r="U8" s="523" t="s">
        <v>51</v>
      </c>
      <c r="V8" s="532"/>
      <c r="W8" s="539" t="s">
        <v>257</v>
      </c>
      <c r="X8" s="523"/>
      <c r="Y8" s="523"/>
      <c r="Z8" s="523"/>
      <c r="AA8" s="523"/>
      <c r="AB8" s="523"/>
      <c r="AC8" s="523"/>
      <c r="AD8" s="523"/>
      <c r="AE8" s="523"/>
      <c r="AF8" s="523"/>
      <c r="AG8" s="523"/>
      <c r="AH8" s="523"/>
      <c r="AI8" s="523"/>
      <c r="AJ8" s="523"/>
      <c r="AK8" s="523"/>
      <c r="AL8" s="523"/>
      <c r="AM8" s="523"/>
      <c r="AN8" s="523"/>
      <c r="AO8" s="523"/>
      <c r="AP8" s="523"/>
      <c r="AQ8" s="523"/>
      <c r="AR8" s="495"/>
      <c r="AS8" s="536" t="s">
        <v>302</v>
      </c>
      <c r="AT8" s="532" t="s">
        <v>258</v>
      </c>
      <c r="AU8" s="523" t="s">
        <v>51</v>
      </c>
      <c r="AV8" s="523" t="s">
        <v>51</v>
      </c>
      <c r="AW8" s="523" t="s">
        <v>51</v>
      </c>
      <c r="AX8" s="523" t="s">
        <v>249</v>
      </c>
      <c r="AY8" s="523" t="s">
        <v>51</v>
      </c>
      <c r="AZ8" s="523" t="s">
        <v>51</v>
      </c>
      <c r="BA8" s="523" t="s">
        <v>51</v>
      </c>
      <c r="BB8" s="525" t="s">
        <v>51</v>
      </c>
    </row>
    <row r="9" spans="2:54" s="4" customFormat="1" ht="12.75" x14ac:dyDescent="0.2">
      <c r="B9" s="530"/>
      <c r="C9" s="528"/>
      <c r="D9" s="528"/>
      <c r="E9" s="528"/>
      <c r="F9" s="531"/>
      <c r="G9" s="527"/>
      <c r="H9" s="527"/>
      <c r="I9" s="528"/>
      <c r="J9" s="527"/>
      <c r="K9" s="527"/>
      <c r="L9" s="528"/>
      <c r="M9" s="528"/>
      <c r="N9" s="528"/>
      <c r="O9" s="528"/>
      <c r="P9" s="528"/>
      <c r="Q9" s="528"/>
      <c r="R9" s="528"/>
      <c r="S9" s="528"/>
      <c r="T9" s="523"/>
      <c r="U9" s="523"/>
      <c r="V9" s="533"/>
      <c r="W9" s="526"/>
      <c r="X9" s="509"/>
      <c r="Y9" s="509"/>
      <c r="Z9" s="509"/>
      <c r="AA9" s="509"/>
      <c r="AB9" s="509"/>
      <c r="AC9" s="509"/>
      <c r="AD9" s="509"/>
      <c r="AE9" s="509"/>
      <c r="AF9" s="509"/>
      <c r="AG9" s="509"/>
      <c r="AH9" s="509"/>
      <c r="AI9" s="523"/>
      <c r="AJ9" s="523"/>
      <c r="AK9" s="523"/>
      <c r="AL9" s="509"/>
      <c r="AM9" s="523"/>
      <c r="AN9" s="523"/>
      <c r="AO9" s="509"/>
      <c r="AP9" s="509"/>
      <c r="AQ9" s="509"/>
      <c r="AR9" s="496"/>
      <c r="AS9" s="537"/>
      <c r="AT9" s="533"/>
      <c r="AU9" s="523"/>
      <c r="AV9" s="523"/>
      <c r="AW9" s="523"/>
      <c r="AX9" s="523"/>
      <c r="AY9" s="523"/>
      <c r="AZ9" s="523"/>
      <c r="BA9" s="523"/>
      <c r="BB9" s="525"/>
    </row>
    <row r="10" spans="2:54" s="4" customFormat="1" ht="12.75" x14ac:dyDescent="0.2">
      <c r="B10" s="530"/>
      <c r="C10" s="528"/>
      <c r="D10" s="528"/>
      <c r="E10" s="528"/>
      <c r="F10" s="531"/>
      <c r="G10" s="527"/>
      <c r="H10" s="527"/>
      <c r="I10" s="528"/>
      <c r="J10" s="527"/>
      <c r="K10" s="527"/>
      <c r="L10" s="528"/>
      <c r="M10" s="528"/>
      <c r="N10" s="528"/>
      <c r="O10" s="528"/>
      <c r="P10" s="528"/>
      <c r="Q10" s="528"/>
      <c r="R10" s="528"/>
      <c r="S10" s="528"/>
      <c r="T10" s="523"/>
      <c r="U10" s="523"/>
      <c r="V10" s="533"/>
      <c r="W10" s="526"/>
      <c r="X10" s="509"/>
      <c r="Y10" s="509"/>
      <c r="Z10" s="509"/>
      <c r="AA10" s="509"/>
      <c r="AB10" s="509"/>
      <c r="AC10" s="509"/>
      <c r="AD10" s="509"/>
      <c r="AE10" s="509"/>
      <c r="AF10" s="509"/>
      <c r="AG10" s="509"/>
      <c r="AH10" s="509"/>
      <c r="AI10" s="523"/>
      <c r="AJ10" s="523"/>
      <c r="AK10" s="523"/>
      <c r="AL10" s="509"/>
      <c r="AM10" s="523"/>
      <c r="AN10" s="523"/>
      <c r="AO10" s="509"/>
      <c r="AP10" s="509"/>
      <c r="AQ10" s="509"/>
      <c r="AR10" s="496"/>
      <c r="AS10" s="538"/>
      <c r="AT10" s="533"/>
      <c r="AU10" s="523"/>
      <c r="AV10" s="523"/>
      <c r="AW10" s="523"/>
      <c r="AX10" s="523"/>
      <c r="AY10" s="523"/>
      <c r="AZ10" s="523"/>
      <c r="BA10" s="523"/>
      <c r="BB10" s="525"/>
    </row>
    <row r="11" spans="2:54" s="4" customFormat="1" ht="12.75" x14ac:dyDescent="0.2">
      <c r="B11" s="530"/>
      <c r="C11" s="528"/>
      <c r="D11" s="528"/>
      <c r="E11" s="528"/>
      <c r="F11" s="531"/>
      <c r="G11" s="527"/>
      <c r="H11" s="527"/>
      <c r="I11" s="528"/>
      <c r="J11" s="527"/>
      <c r="K11" s="527"/>
      <c r="L11" s="528"/>
      <c r="M11" s="528"/>
      <c r="N11" s="528"/>
      <c r="O11" s="528"/>
      <c r="P11" s="528"/>
      <c r="Q11" s="528"/>
      <c r="R11" s="528"/>
      <c r="S11" s="528"/>
      <c r="T11" s="523"/>
      <c r="U11" s="523"/>
      <c r="V11" s="533"/>
      <c r="W11" s="526"/>
      <c r="X11" s="509"/>
      <c r="Y11" s="509"/>
      <c r="Z11" s="509"/>
      <c r="AA11" s="509"/>
      <c r="AB11" s="509"/>
      <c r="AC11" s="509"/>
      <c r="AD11" s="509"/>
      <c r="AE11" s="509"/>
      <c r="AF11" s="509"/>
      <c r="AG11" s="509"/>
      <c r="AH11" s="509"/>
      <c r="AI11" s="523"/>
      <c r="AJ11" s="523"/>
      <c r="AK11" s="523"/>
      <c r="AL11" s="509"/>
      <c r="AM11" s="523"/>
      <c r="AN11" s="523"/>
      <c r="AO11" s="509"/>
      <c r="AP11" s="509"/>
      <c r="AQ11" s="509"/>
      <c r="AR11" s="496"/>
      <c r="AS11" s="495" t="s">
        <v>52</v>
      </c>
      <c r="AT11" s="533"/>
      <c r="AU11" s="523"/>
      <c r="AV11" s="523"/>
      <c r="AW11" s="523"/>
      <c r="AX11" s="523"/>
      <c r="AY11" s="523"/>
      <c r="AZ11" s="523"/>
      <c r="BA11" s="523"/>
      <c r="BB11" s="525"/>
    </row>
    <row r="12" spans="2:54" s="4" customFormat="1" ht="12.75" x14ac:dyDescent="0.2">
      <c r="B12" s="530"/>
      <c r="C12" s="528"/>
      <c r="D12" s="528"/>
      <c r="E12" s="528"/>
      <c r="F12" s="531"/>
      <c r="G12" s="527"/>
      <c r="H12" s="527"/>
      <c r="I12" s="528"/>
      <c r="J12" s="527"/>
      <c r="K12" s="527"/>
      <c r="L12" s="528"/>
      <c r="M12" s="528"/>
      <c r="N12" s="528"/>
      <c r="O12" s="528"/>
      <c r="P12" s="528"/>
      <c r="Q12" s="528"/>
      <c r="R12" s="528"/>
      <c r="S12" s="528"/>
      <c r="T12" s="523"/>
      <c r="U12" s="523"/>
      <c r="V12" s="533"/>
      <c r="W12" s="526"/>
      <c r="X12" s="509"/>
      <c r="Y12" s="509"/>
      <c r="Z12" s="509"/>
      <c r="AA12" s="509"/>
      <c r="AB12" s="509"/>
      <c r="AC12" s="509"/>
      <c r="AD12" s="509"/>
      <c r="AE12" s="509"/>
      <c r="AF12" s="509"/>
      <c r="AG12" s="509"/>
      <c r="AH12" s="509"/>
      <c r="AI12" s="523"/>
      <c r="AJ12" s="523"/>
      <c r="AK12" s="523"/>
      <c r="AL12" s="509"/>
      <c r="AM12" s="523"/>
      <c r="AN12" s="523"/>
      <c r="AO12" s="509"/>
      <c r="AP12" s="509"/>
      <c r="AQ12" s="509"/>
      <c r="AR12" s="496"/>
      <c r="AS12" s="496"/>
      <c r="AT12" s="533"/>
      <c r="AU12" s="523"/>
      <c r="AV12" s="523"/>
      <c r="AW12" s="523"/>
      <c r="AX12" s="523"/>
      <c r="AY12" s="523"/>
      <c r="AZ12" s="523"/>
      <c r="BA12" s="523"/>
      <c r="BB12" s="525"/>
    </row>
    <row r="13" spans="2:54" s="4" customFormat="1" ht="12.75" x14ac:dyDescent="0.2">
      <c r="B13" s="530"/>
      <c r="C13" s="528"/>
      <c r="D13" s="528"/>
      <c r="E13" s="528"/>
      <c r="F13" s="531"/>
      <c r="G13" s="527"/>
      <c r="H13" s="527"/>
      <c r="I13" s="528"/>
      <c r="J13" s="527"/>
      <c r="K13" s="527"/>
      <c r="L13" s="528"/>
      <c r="M13" s="528"/>
      <c r="N13" s="528"/>
      <c r="O13" s="528"/>
      <c r="P13" s="528"/>
      <c r="Q13" s="528"/>
      <c r="R13" s="528"/>
      <c r="S13" s="528"/>
      <c r="T13" s="523"/>
      <c r="U13" s="523"/>
      <c r="V13" s="534"/>
      <c r="W13" s="526"/>
      <c r="X13" s="509"/>
      <c r="Y13" s="509"/>
      <c r="Z13" s="509"/>
      <c r="AA13" s="509"/>
      <c r="AB13" s="509"/>
      <c r="AC13" s="509"/>
      <c r="AD13" s="509"/>
      <c r="AE13" s="509"/>
      <c r="AF13" s="509"/>
      <c r="AG13" s="509"/>
      <c r="AH13" s="509"/>
      <c r="AI13" s="523"/>
      <c r="AJ13" s="523"/>
      <c r="AK13" s="523"/>
      <c r="AL13" s="509"/>
      <c r="AM13" s="523"/>
      <c r="AN13" s="523"/>
      <c r="AO13" s="509"/>
      <c r="AP13" s="509"/>
      <c r="AQ13" s="509"/>
      <c r="AR13" s="499"/>
      <c r="AS13" s="499"/>
      <c r="AT13" s="534"/>
      <c r="AU13" s="523"/>
      <c r="AV13" s="523"/>
      <c r="AW13" s="523"/>
      <c r="AX13" s="523"/>
      <c r="AY13" s="523"/>
      <c r="AZ13" s="523"/>
      <c r="BA13" s="523"/>
      <c r="BB13" s="525"/>
    </row>
    <row r="14" spans="2:54" s="4" customFormat="1" ht="12.75" x14ac:dyDescent="0.2">
      <c r="B14" s="510"/>
      <c r="C14" s="512"/>
      <c r="D14" s="512"/>
      <c r="E14" s="512"/>
      <c r="F14" s="512"/>
      <c r="G14" s="512"/>
      <c r="H14" s="512"/>
      <c r="I14" s="512"/>
      <c r="J14" s="512"/>
      <c r="K14" s="512"/>
      <c r="L14" s="512"/>
      <c r="M14" s="512"/>
      <c r="N14" s="512"/>
      <c r="O14" s="512"/>
      <c r="P14" s="512"/>
      <c r="Q14" s="512"/>
      <c r="R14" s="512"/>
      <c r="S14" s="512"/>
      <c r="T14" s="512"/>
      <c r="U14" s="512"/>
      <c r="V14" s="512"/>
      <c r="W14" s="512"/>
      <c r="X14" s="512"/>
      <c r="Y14" s="512"/>
      <c r="Z14" s="512"/>
      <c r="AA14" s="512"/>
      <c r="AB14" s="512"/>
      <c r="AC14" s="512"/>
      <c r="AD14" s="512"/>
      <c r="AE14" s="512"/>
      <c r="AF14" s="512"/>
      <c r="AG14" s="512"/>
      <c r="AH14" s="512"/>
      <c r="AI14" s="512"/>
      <c r="AJ14" s="512"/>
      <c r="AK14" s="512"/>
      <c r="AL14" s="512"/>
      <c r="AM14" s="512"/>
      <c r="AN14" s="512"/>
      <c r="AO14" s="512"/>
      <c r="AP14" s="512"/>
      <c r="AQ14" s="512"/>
      <c r="AR14" s="512"/>
      <c r="AS14" s="512"/>
      <c r="AT14" s="512"/>
      <c r="AU14" s="512"/>
      <c r="AV14" s="512"/>
      <c r="AW14" s="512"/>
      <c r="AX14" s="512"/>
      <c r="AY14" s="512"/>
      <c r="AZ14" s="512"/>
      <c r="BA14" s="512"/>
      <c r="BB14" s="513"/>
    </row>
    <row r="15" spans="2:54" s="4" customFormat="1" ht="15" customHeight="1" x14ac:dyDescent="0.2">
      <c r="B15" s="530" t="s">
        <v>54</v>
      </c>
      <c r="C15" s="528"/>
      <c r="D15" s="528"/>
      <c r="E15" s="528"/>
      <c r="F15" s="531" t="s">
        <v>50</v>
      </c>
      <c r="G15" s="528"/>
      <c r="H15" s="528"/>
      <c r="I15" s="527"/>
      <c r="J15" s="527"/>
      <c r="K15" s="527"/>
      <c r="L15" s="527"/>
      <c r="M15" s="527"/>
      <c r="N15" s="527"/>
      <c r="O15" s="514"/>
      <c r="P15" s="528"/>
      <c r="Q15" s="514"/>
      <c r="R15" s="528"/>
      <c r="S15" s="485"/>
      <c r="T15" s="523" t="s">
        <v>51</v>
      </c>
      <c r="U15" s="523" t="s">
        <v>51</v>
      </c>
      <c r="V15" s="509"/>
      <c r="W15" s="526" t="s">
        <v>306</v>
      </c>
      <c r="X15" s="509"/>
      <c r="Y15" s="509"/>
      <c r="Z15" s="509"/>
      <c r="AA15" s="509"/>
      <c r="AB15" s="509"/>
      <c r="AC15" s="509"/>
      <c r="AD15" s="509"/>
      <c r="AE15" s="509"/>
      <c r="AF15" s="509"/>
      <c r="AG15" s="509"/>
      <c r="AH15" s="509"/>
      <c r="AI15" s="509"/>
      <c r="AJ15" s="509"/>
      <c r="AK15" s="509"/>
      <c r="AL15" s="509"/>
      <c r="AM15" s="509"/>
      <c r="AN15" s="509"/>
      <c r="AO15" s="485"/>
      <c r="AP15" s="485"/>
      <c r="AQ15" s="488" t="s">
        <v>55</v>
      </c>
      <c r="AR15" s="485" t="s">
        <v>55</v>
      </c>
      <c r="AS15" s="488" t="s">
        <v>57</v>
      </c>
      <c r="AT15" s="523" t="s">
        <v>51</v>
      </c>
      <c r="AU15" s="523" t="s">
        <v>51</v>
      </c>
      <c r="AV15" s="523" t="s">
        <v>51</v>
      </c>
      <c r="AW15" s="523" t="s">
        <v>51</v>
      </c>
      <c r="AX15" s="523" t="s">
        <v>53</v>
      </c>
      <c r="AY15" s="523" t="s">
        <v>51</v>
      </c>
      <c r="AZ15" s="523" t="s">
        <v>51</v>
      </c>
      <c r="BA15" s="523" t="s">
        <v>51</v>
      </c>
      <c r="BB15" s="525" t="s">
        <v>51</v>
      </c>
    </row>
    <row r="16" spans="2:54" s="4" customFormat="1" ht="12.75" x14ac:dyDescent="0.2">
      <c r="B16" s="530"/>
      <c r="C16" s="528"/>
      <c r="D16" s="528"/>
      <c r="E16" s="528"/>
      <c r="F16" s="531"/>
      <c r="G16" s="528"/>
      <c r="H16" s="528"/>
      <c r="I16" s="527"/>
      <c r="J16" s="527"/>
      <c r="K16" s="527"/>
      <c r="L16" s="527"/>
      <c r="M16" s="527"/>
      <c r="N16" s="527"/>
      <c r="O16" s="515"/>
      <c r="P16" s="528"/>
      <c r="Q16" s="515"/>
      <c r="R16" s="528"/>
      <c r="S16" s="486"/>
      <c r="T16" s="523"/>
      <c r="U16" s="523"/>
      <c r="V16" s="509"/>
      <c r="W16" s="526"/>
      <c r="X16" s="509"/>
      <c r="Y16" s="509"/>
      <c r="Z16" s="509"/>
      <c r="AA16" s="509"/>
      <c r="AB16" s="509"/>
      <c r="AC16" s="509"/>
      <c r="AD16" s="509"/>
      <c r="AE16" s="509"/>
      <c r="AF16" s="509"/>
      <c r="AG16" s="509"/>
      <c r="AH16" s="509"/>
      <c r="AI16" s="509"/>
      <c r="AJ16" s="509"/>
      <c r="AK16" s="509"/>
      <c r="AL16" s="509"/>
      <c r="AM16" s="509"/>
      <c r="AN16" s="509"/>
      <c r="AO16" s="486"/>
      <c r="AP16" s="486"/>
      <c r="AQ16" s="489"/>
      <c r="AR16" s="486"/>
      <c r="AS16" s="489"/>
      <c r="AT16" s="523"/>
      <c r="AU16" s="523"/>
      <c r="AV16" s="523"/>
      <c r="AW16" s="523"/>
      <c r="AX16" s="523"/>
      <c r="AY16" s="523"/>
      <c r="AZ16" s="523"/>
      <c r="BA16" s="523"/>
      <c r="BB16" s="525"/>
    </row>
    <row r="17" spans="2:55" s="4" customFormat="1" ht="12.75" x14ac:dyDescent="0.2">
      <c r="B17" s="530"/>
      <c r="C17" s="528"/>
      <c r="D17" s="528"/>
      <c r="E17" s="528"/>
      <c r="F17" s="531"/>
      <c r="G17" s="528"/>
      <c r="H17" s="528"/>
      <c r="I17" s="527"/>
      <c r="J17" s="527"/>
      <c r="K17" s="527"/>
      <c r="L17" s="527"/>
      <c r="M17" s="527"/>
      <c r="N17" s="527"/>
      <c r="O17" s="515"/>
      <c r="P17" s="528"/>
      <c r="Q17" s="515"/>
      <c r="R17" s="528"/>
      <c r="S17" s="486"/>
      <c r="T17" s="523"/>
      <c r="U17" s="523"/>
      <c r="V17" s="509"/>
      <c r="W17" s="526"/>
      <c r="X17" s="509"/>
      <c r="Y17" s="509"/>
      <c r="Z17" s="509"/>
      <c r="AA17" s="509"/>
      <c r="AB17" s="509"/>
      <c r="AC17" s="509"/>
      <c r="AD17" s="509"/>
      <c r="AE17" s="509"/>
      <c r="AF17" s="509"/>
      <c r="AG17" s="509"/>
      <c r="AH17" s="509"/>
      <c r="AI17" s="509"/>
      <c r="AJ17" s="509"/>
      <c r="AK17" s="509"/>
      <c r="AL17" s="509"/>
      <c r="AM17" s="509"/>
      <c r="AN17" s="509"/>
      <c r="AO17" s="486"/>
      <c r="AP17" s="487"/>
      <c r="AQ17" s="489"/>
      <c r="AR17" s="487"/>
      <c r="AS17" s="490"/>
      <c r="AT17" s="523"/>
      <c r="AU17" s="523"/>
      <c r="AV17" s="523"/>
      <c r="AW17" s="523"/>
      <c r="AX17" s="523"/>
      <c r="AY17" s="523"/>
      <c r="AZ17" s="523"/>
      <c r="BA17" s="523"/>
      <c r="BB17" s="525"/>
    </row>
    <row r="18" spans="2:55" s="4" customFormat="1" ht="12.75" x14ac:dyDescent="0.2">
      <c r="B18" s="530"/>
      <c r="C18" s="528"/>
      <c r="D18" s="528"/>
      <c r="E18" s="528"/>
      <c r="F18" s="531"/>
      <c r="G18" s="528"/>
      <c r="H18" s="528"/>
      <c r="I18" s="527"/>
      <c r="J18" s="527"/>
      <c r="K18" s="527"/>
      <c r="L18" s="527"/>
      <c r="M18" s="527"/>
      <c r="N18" s="527"/>
      <c r="O18" s="515"/>
      <c r="P18" s="528"/>
      <c r="Q18" s="515"/>
      <c r="R18" s="528"/>
      <c r="S18" s="486"/>
      <c r="T18" s="523"/>
      <c r="U18" s="523"/>
      <c r="V18" s="509"/>
      <c r="W18" s="526"/>
      <c r="X18" s="509"/>
      <c r="Y18" s="509"/>
      <c r="Z18" s="509"/>
      <c r="AA18" s="509"/>
      <c r="AB18" s="509"/>
      <c r="AC18" s="509"/>
      <c r="AD18" s="509"/>
      <c r="AE18" s="509"/>
      <c r="AF18" s="509"/>
      <c r="AG18" s="509"/>
      <c r="AH18" s="509"/>
      <c r="AI18" s="509"/>
      <c r="AJ18" s="509"/>
      <c r="AK18" s="509"/>
      <c r="AL18" s="509"/>
      <c r="AM18" s="509"/>
      <c r="AN18" s="509"/>
      <c r="AO18" s="486"/>
      <c r="AP18" s="485" t="s">
        <v>55</v>
      </c>
      <c r="AQ18" s="489"/>
      <c r="AR18" s="485" t="s">
        <v>57</v>
      </c>
      <c r="AS18" s="495" t="s">
        <v>52</v>
      </c>
      <c r="AT18" s="523"/>
      <c r="AU18" s="523"/>
      <c r="AV18" s="523"/>
      <c r="AW18" s="523"/>
      <c r="AX18" s="523"/>
      <c r="AY18" s="523"/>
      <c r="AZ18" s="523"/>
      <c r="BA18" s="523"/>
      <c r="BB18" s="525"/>
    </row>
    <row r="19" spans="2:55" s="4" customFormat="1" ht="12.75" x14ac:dyDescent="0.2">
      <c r="B19" s="530"/>
      <c r="C19" s="528"/>
      <c r="D19" s="528"/>
      <c r="E19" s="528"/>
      <c r="F19" s="531"/>
      <c r="G19" s="528"/>
      <c r="H19" s="528"/>
      <c r="I19" s="527"/>
      <c r="J19" s="527"/>
      <c r="K19" s="527"/>
      <c r="L19" s="527"/>
      <c r="M19" s="527"/>
      <c r="N19" s="527"/>
      <c r="O19" s="515"/>
      <c r="P19" s="528"/>
      <c r="Q19" s="515"/>
      <c r="R19" s="528"/>
      <c r="S19" s="486"/>
      <c r="T19" s="523"/>
      <c r="U19" s="523"/>
      <c r="V19" s="509"/>
      <c r="W19" s="526"/>
      <c r="X19" s="509"/>
      <c r="Y19" s="509"/>
      <c r="Z19" s="509"/>
      <c r="AA19" s="509"/>
      <c r="AB19" s="509"/>
      <c r="AC19" s="509"/>
      <c r="AD19" s="509"/>
      <c r="AE19" s="509"/>
      <c r="AF19" s="509"/>
      <c r="AG19" s="509"/>
      <c r="AH19" s="509"/>
      <c r="AI19" s="509"/>
      <c r="AJ19" s="509"/>
      <c r="AK19" s="509"/>
      <c r="AL19" s="509"/>
      <c r="AM19" s="509"/>
      <c r="AN19" s="509"/>
      <c r="AO19" s="486"/>
      <c r="AP19" s="486"/>
      <c r="AQ19" s="489"/>
      <c r="AR19" s="486"/>
      <c r="AS19" s="496"/>
      <c r="AT19" s="523"/>
      <c r="AU19" s="523"/>
      <c r="AV19" s="523"/>
      <c r="AW19" s="523"/>
      <c r="AX19" s="523"/>
      <c r="AY19" s="523"/>
      <c r="AZ19" s="523"/>
      <c r="BA19" s="523"/>
      <c r="BB19" s="525"/>
    </row>
    <row r="20" spans="2:55" s="4" customFormat="1" ht="12.75" x14ac:dyDescent="0.2">
      <c r="B20" s="530"/>
      <c r="C20" s="528"/>
      <c r="D20" s="528"/>
      <c r="E20" s="528"/>
      <c r="F20" s="531"/>
      <c r="G20" s="528"/>
      <c r="H20" s="528"/>
      <c r="I20" s="527"/>
      <c r="J20" s="527"/>
      <c r="K20" s="527"/>
      <c r="L20" s="527"/>
      <c r="M20" s="527"/>
      <c r="N20" s="527"/>
      <c r="O20" s="529"/>
      <c r="P20" s="528"/>
      <c r="Q20" s="529"/>
      <c r="R20" s="528"/>
      <c r="S20" s="487"/>
      <c r="T20" s="523"/>
      <c r="U20" s="523"/>
      <c r="V20" s="509"/>
      <c r="W20" s="526"/>
      <c r="X20" s="509"/>
      <c r="Y20" s="509"/>
      <c r="Z20" s="509"/>
      <c r="AA20" s="509"/>
      <c r="AB20" s="509"/>
      <c r="AC20" s="509"/>
      <c r="AD20" s="509"/>
      <c r="AE20" s="509"/>
      <c r="AF20" s="509"/>
      <c r="AG20" s="509"/>
      <c r="AH20" s="509"/>
      <c r="AI20" s="509"/>
      <c r="AJ20" s="509"/>
      <c r="AK20" s="509"/>
      <c r="AL20" s="509"/>
      <c r="AM20" s="509"/>
      <c r="AN20" s="509"/>
      <c r="AO20" s="487"/>
      <c r="AP20" s="487"/>
      <c r="AQ20" s="490"/>
      <c r="AR20" s="487"/>
      <c r="AS20" s="499"/>
      <c r="AT20" s="523"/>
      <c r="AU20" s="523"/>
      <c r="AV20" s="523"/>
      <c r="AW20" s="523"/>
      <c r="AX20" s="523"/>
      <c r="AY20" s="523"/>
      <c r="AZ20" s="523"/>
      <c r="BA20" s="523"/>
      <c r="BB20" s="525"/>
    </row>
    <row r="21" spans="2:55" s="4" customFormat="1" ht="12.75" x14ac:dyDescent="0.2">
      <c r="B21" s="510"/>
      <c r="C21" s="511"/>
      <c r="D21" s="511"/>
      <c r="E21" s="511"/>
      <c r="F21" s="511"/>
      <c r="G21" s="511"/>
      <c r="H21" s="511"/>
      <c r="I21" s="511"/>
      <c r="J21" s="511"/>
      <c r="K21" s="511"/>
      <c r="L21" s="511"/>
      <c r="M21" s="511"/>
      <c r="N21" s="511"/>
      <c r="O21" s="511"/>
      <c r="P21" s="511"/>
      <c r="Q21" s="511"/>
      <c r="R21" s="511"/>
      <c r="S21" s="511"/>
      <c r="T21" s="512"/>
      <c r="U21" s="512"/>
      <c r="V21" s="512"/>
      <c r="W21" s="512"/>
      <c r="X21" s="512"/>
      <c r="Y21" s="512"/>
      <c r="Z21" s="512"/>
      <c r="AA21" s="512"/>
      <c r="AB21" s="512"/>
      <c r="AC21" s="512"/>
      <c r="AD21" s="512"/>
      <c r="AE21" s="512"/>
      <c r="AF21" s="512"/>
      <c r="AG21" s="512"/>
      <c r="AH21" s="512"/>
      <c r="AI21" s="512"/>
      <c r="AJ21" s="512"/>
      <c r="AK21" s="512"/>
      <c r="AL21" s="512"/>
      <c r="AM21" s="512"/>
      <c r="AN21" s="512"/>
      <c r="AO21" s="512"/>
      <c r="AP21" s="512"/>
      <c r="AQ21" s="512"/>
      <c r="AR21" s="512"/>
      <c r="AS21" s="512"/>
      <c r="AT21" s="512"/>
      <c r="AU21" s="512"/>
      <c r="AV21" s="512"/>
      <c r="AW21" s="512"/>
      <c r="AX21" s="512"/>
      <c r="AY21" s="512"/>
      <c r="AZ21" s="512"/>
      <c r="BA21" s="512"/>
      <c r="BB21" s="513"/>
    </row>
    <row r="22" spans="2:55" s="4" customFormat="1" ht="15" customHeight="1" x14ac:dyDescent="0.2">
      <c r="B22" s="520" t="s">
        <v>56</v>
      </c>
      <c r="C22" s="495"/>
      <c r="D22" s="495"/>
      <c r="E22" s="495"/>
      <c r="F22" s="506" t="s">
        <v>275</v>
      </c>
      <c r="G22" s="514"/>
      <c r="H22" s="514"/>
      <c r="I22" s="514"/>
      <c r="J22" s="514"/>
      <c r="K22" s="514"/>
      <c r="L22" s="491"/>
      <c r="M22" s="514"/>
      <c r="N22" s="514"/>
      <c r="O22" s="491"/>
      <c r="P22" s="491"/>
      <c r="Q22" s="491" t="s">
        <v>55</v>
      </c>
      <c r="R22" s="491" t="s">
        <v>57</v>
      </c>
      <c r="S22" s="491" t="s">
        <v>57</v>
      </c>
      <c r="T22" s="523" t="s">
        <v>51</v>
      </c>
      <c r="U22" s="523" t="s">
        <v>51</v>
      </c>
      <c r="V22" s="495"/>
      <c r="W22" s="506" t="s">
        <v>234</v>
      </c>
      <c r="X22" s="495"/>
      <c r="Y22" s="495"/>
      <c r="Z22" s="495"/>
      <c r="AA22" s="495"/>
      <c r="AB22" s="495"/>
      <c r="AC22" s="495"/>
      <c r="AD22" s="495"/>
      <c r="AE22" s="495"/>
      <c r="AF22" s="495" t="s">
        <v>55</v>
      </c>
      <c r="AG22" s="495" t="s">
        <v>55</v>
      </c>
      <c r="AH22" s="500" t="s">
        <v>57</v>
      </c>
      <c r="AI22" s="491" t="s">
        <v>57</v>
      </c>
      <c r="AJ22" s="503" t="s">
        <v>59</v>
      </c>
      <c r="AK22" s="485" t="s">
        <v>59</v>
      </c>
      <c r="AL22" s="485" t="s">
        <v>59</v>
      </c>
      <c r="AM22" s="485" t="s">
        <v>59</v>
      </c>
      <c r="AN22" s="485" t="s">
        <v>60</v>
      </c>
      <c r="AO22" s="485" t="s">
        <v>60</v>
      </c>
      <c r="AP22" s="485" t="s">
        <v>60</v>
      </c>
      <c r="AQ22" s="485" t="s">
        <v>60</v>
      </c>
      <c r="AR22" s="485" t="s">
        <v>60</v>
      </c>
      <c r="AS22" s="485" t="s">
        <v>60</v>
      </c>
      <c r="AT22" s="485" t="s">
        <v>61</v>
      </c>
      <c r="AU22" s="485" t="s">
        <v>61</v>
      </c>
      <c r="AV22" s="485" t="s">
        <v>61</v>
      </c>
      <c r="AW22" s="485" t="s">
        <v>61</v>
      </c>
      <c r="AX22" s="485" t="s">
        <v>61</v>
      </c>
      <c r="AY22" s="514" t="s">
        <v>61</v>
      </c>
      <c r="AZ22" s="514" t="s">
        <v>61</v>
      </c>
      <c r="BA22" s="514" t="s">
        <v>61</v>
      </c>
      <c r="BB22" s="517" t="s">
        <v>61</v>
      </c>
    </row>
    <row r="23" spans="2:55" s="4" customFormat="1" ht="15" customHeight="1" x14ac:dyDescent="0.2">
      <c r="B23" s="521"/>
      <c r="C23" s="496"/>
      <c r="D23" s="496"/>
      <c r="E23" s="496"/>
      <c r="F23" s="507"/>
      <c r="G23" s="515"/>
      <c r="H23" s="515"/>
      <c r="I23" s="515"/>
      <c r="J23" s="515"/>
      <c r="K23" s="515"/>
      <c r="L23" s="492"/>
      <c r="M23" s="515"/>
      <c r="N23" s="515"/>
      <c r="O23" s="492"/>
      <c r="P23" s="492"/>
      <c r="Q23" s="492"/>
      <c r="R23" s="492"/>
      <c r="S23" s="492"/>
      <c r="T23" s="523"/>
      <c r="U23" s="523"/>
      <c r="V23" s="496"/>
      <c r="W23" s="507"/>
      <c r="X23" s="496"/>
      <c r="Y23" s="496"/>
      <c r="Z23" s="496"/>
      <c r="AA23" s="496"/>
      <c r="AB23" s="496"/>
      <c r="AC23" s="496"/>
      <c r="AD23" s="496"/>
      <c r="AE23" s="496"/>
      <c r="AF23" s="496"/>
      <c r="AG23" s="496"/>
      <c r="AH23" s="501"/>
      <c r="AI23" s="492"/>
      <c r="AJ23" s="504"/>
      <c r="AK23" s="486"/>
      <c r="AL23" s="486"/>
      <c r="AM23" s="486"/>
      <c r="AN23" s="486"/>
      <c r="AO23" s="486"/>
      <c r="AP23" s="486"/>
      <c r="AQ23" s="486"/>
      <c r="AR23" s="486"/>
      <c r="AS23" s="486"/>
      <c r="AT23" s="486"/>
      <c r="AU23" s="486"/>
      <c r="AV23" s="486"/>
      <c r="AW23" s="486"/>
      <c r="AX23" s="486"/>
      <c r="AY23" s="515"/>
      <c r="AZ23" s="515"/>
      <c r="BA23" s="515"/>
      <c r="BB23" s="518"/>
    </row>
    <row r="24" spans="2:55" s="4" customFormat="1" ht="15" customHeight="1" x14ac:dyDescent="0.2">
      <c r="B24" s="521"/>
      <c r="C24" s="496"/>
      <c r="D24" s="496"/>
      <c r="E24" s="496"/>
      <c r="F24" s="507"/>
      <c r="G24" s="515"/>
      <c r="H24" s="515"/>
      <c r="I24" s="515"/>
      <c r="J24" s="515"/>
      <c r="K24" s="515"/>
      <c r="L24" s="492"/>
      <c r="M24" s="515"/>
      <c r="N24" s="515"/>
      <c r="O24" s="492"/>
      <c r="P24" s="494"/>
      <c r="Q24" s="494"/>
      <c r="R24" s="492"/>
      <c r="S24" s="494"/>
      <c r="T24" s="523"/>
      <c r="U24" s="523"/>
      <c r="V24" s="496"/>
      <c r="W24" s="507"/>
      <c r="X24" s="496"/>
      <c r="Y24" s="496"/>
      <c r="Z24" s="496"/>
      <c r="AA24" s="496"/>
      <c r="AB24" s="496"/>
      <c r="AC24" s="496"/>
      <c r="AD24" s="496"/>
      <c r="AE24" s="499"/>
      <c r="AF24" s="496"/>
      <c r="AG24" s="499"/>
      <c r="AH24" s="501"/>
      <c r="AI24" s="494"/>
      <c r="AJ24" s="504"/>
      <c r="AK24" s="486"/>
      <c r="AL24" s="486"/>
      <c r="AM24" s="486"/>
      <c r="AN24" s="486"/>
      <c r="AO24" s="486"/>
      <c r="AP24" s="486"/>
      <c r="AQ24" s="486"/>
      <c r="AR24" s="486"/>
      <c r="AS24" s="486"/>
      <c r="AT24" s="486"/>
      <c r="AU24" s="486"/>
      <c r="AV24" s="486"/>
      <c r="AW24" s="486"/>
      <c r="AX24" s="486"/>
      <c r="AY24" s="515"/>
      <c r="AZ24" s="515"/>
      <c r="BA24" s="515"/>
      <c r="BB24" s="518"/>
    </row>
    <row r="25" spans="2:55" s="4" customFormat="1" ht="15" customHeight="1" x14ac:dyDescent="0.2">
      <c r="B25" s="521"/>
      <c r="C25" s="496"/>
      <c r="D25" s="496"/>
      <c r="E25" s="496"/>
      <c r="F25" s="507"/>
      <c r="G25" s="515"/>
      <c r="H25" s="515"/>
      <c r="I25" s="515"/>
      <c r="J25" s="515"/>
      <c r="K25" s="515"/>
      <c r="L25" s="492"/>
      <c r="M25" s="515"/>
      <c r="N25" s="515"/>
      <c r="O25" s="492"/>
      <c r="P25" s="491" t="s">
        <v>55</v>
      </c>
      <c r="Q25" s="491" t="s">
        <v>57</v>
      </c>
      <c r="R25" s="492"/>
      <c r="S25" s="492" t="s">
        <v>52</v>
      </c>
      <c r="T25" s="523"/>
      <c r="U25" s="523"/>
      <c r="V25" s="496"/>
      <c r="W25" s="507"/>
      <c r="X25" s="496"/>
      <c r="Y25" s="496"/>
      <c r="Z25" s="496"/>
      <c r="AA25" s="496"/>
      <c r="AB25" s="496"/>
      <c r="AC25" s="496"/>
      <c r="AD25" s="496"/>
      <c r="AE25" s="495" t="s">
        <v>55</v>
      </c>
      <c r="AF25" s="496"/>
      <c r="AG25" s="496" t="s">
        <v>57</v>
      </c>
      <c r="AH25" s="501"/>
      <c r="AI25" s="492" t="s">
        <v>52</v>
      </c>
      <c r="AJ25" s="504"/>
      <c r="AK25" s="486"/>
      <c r="AL25" s="486"/>
      <c r="AM25" s="486"/>
      <c r="AN25" s="486"/>
      <c r="AO25" s="486"/>
      <c r="AP25" s="486"/>
      <c r="AQ25" s="486"/>
      <c r="AR25" s="486"/>
      <c r="AS25" s="486"/>
      <c r="AT25" s="486"/>
      <c r="AU25" s="486"/>
      <c r="AV25" s="486"/>
      <c r="AW25" s="486"/>
      <c r="AX25" s="486"/>
      <c r="AY25" s="515"/>
      <c r="AZ25" s="515"/>
      <c r="BA25" s="515"/>
      <c r="BB25" s="518"/>
    </row>
    <row r="26" spans="2:55" s="4" customFormat="1" ht="15" customHeight="1" x14ac:dyDescent="0.2">
      <c r="B26" s="521"/>
      <c r="C26" s="496"/>
      <c r="D26" s="496"/>
      <c r="E26" s="496"/>
      <c r="F26" s="507"/>
      <c r="G26" s="515"/>
      <c r="H26" s="515"/>
      <c r="I26" s="515"/>
      <c r="J26" s="515"/>
      <c r="K26" s="515"/>
      <c r="L26" s="492"/>
      <c r="M26" s="515"/>
      <c r="N26" s="515"/>
      <c r="O26" s="492"/>
      <c r="P26" s="492"/>
      <c r="Q26" s="492"/>
      <c r="R26" s="492"/>
      <c r="S26" s="492"/>
      <c r="T26" s="523"/>
      <c r="U26" s="523"/>
      <c r="V26" s="496"/>
      <c r="W26" s="507"/>
      <c r="X26" s="496"/>
      <c r="Y26" s="496"/>
      <c r="Z26" s="496"/>
      <c r="AA26" s="496"/>
      <c r="AB26" s="496"/>
      <c r="AC26" s="496"/>
      <c r="AD26" s="496"/>
      <c r="AE26" s="496"/>
      <c r="AF26" s="496"/>
      <c r="AG26" s="496"/>
      <c r="AH26" s="501"/>
      <c r="AI26" s="492"/>
      <c r="AJ26" s="504"/>
      <c r="AK26" s="486"/>
      <c r="AL26" s="486"/>
      <c r="AM26" s="486"/>
      <c r="AN26" s="486"/>
      <c r="AO26" s="486"/>
      <c r="AP26" s="486"/>
      <c r="AQ26" s="486"/>
      <c r="AR26" s="486"/>
      <c r="AS26" s="486"/>
      <c r="AT26" s="486"/>
      <c r="AU26" s="486"/>
      <c r="AV26" s="486"/>
      <c r="AW26" s="486"/>
      <c r="AX26" s="486"/>
      <c r="AY26" s="515"/>
      <c r="AZ26" s="515"/>
      <c r="BA26" s="515"/>
      <c r="BB26" s="518"/>
    </row>
    <row r="27" spans="2:55" s="4" customFormat="1" ht="15.75" customHeight="1" thickBot="1" x14ac:dyDescent="0.25">
      <c r="B27" s="522"/>
      <c r="C27" s="497"/>
      <c r="D27" s="497"/>
      <c r="E27" s="497"/>
      <c r="F27" s="508"/>
      <c r="G27" s="516"/>
      <c r="H27" s="516"/>
      <c r="I27" s="516"/>
      <c r="J27" s="516"/>
      <c r="K27" s="516"/>
      <c r="L27" s="493"/>
      <c r="M27" s="516"/>
      <c r="N27" s="516"/>
      <c r="O27" s="493"/>
      <c r="P27" s="493"/>
      <c r="Q27" s="493"/>
      <c r="R27" s="493"/>
      <c r="S27" s="493"/>
      <c r="T27" s="524"/>
      <c r="U27" s="524"/>
      <c r="V27" s="497"/>
      <c r="W27" s="508"/>
      <c r="X27" s="497"/>
      <c r="Y27" s="497"/>
      <c r="Z27" s="497"/>
      <c r="AA27" s="497"/>
      <c r="AB27" s="497"/>
      <c r="AC27" s="497"/>
      <c r="AD27" s="497"/>
      <c r="AE27" s="497"/>
      <c r="AF27" s="497"/>
      <c r="AG27" s="497"/>
      <c r="AH27" s="502"/>
      <c r="AI27" s="493"/>
      <c r="AJ27" s="505"/>
      <c r="AK27" s="498"/>
      <c r="AL27" s="498"/>
      <c r="AM27" s="498"/>
      <c r="AN27" s="498"/>
      <c r="AO27" s="498"/>
      <c r="AP27" s="498"/>
      <c r="AQ27" s="498"/>
      <c r="AR27" s="498"/>
      <c r="AS27" s="498"/>
      <c r="AT27" s="498"/>
      <c r="AU27" s="498"/>
      <c r="AV27" s="498"/>
      <c r="AW27" s="498"/>
      <c r="AX27" s="498"/>
      <c r="AY27" s="516"/>
      <c r="AZ27" s="516"/>
      <c r="BA27" s="516"/>
      <c r="BB27" s="519"/>
    </row>
    <row r="28" spans="2:55" s="5" customFormat="1" ht="12.75" x14ac:dyDescent="0.2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</row>
    <row r="29" spans="2:55" s="4" customFormat="1" ht="12.75" x14ac:dyDescent="0.2">
      <c r="B29" s="6" t="s">
        <v>62</v>
      </c>
      <c r="J29" s="7"/>
      <c r="K29" s="8" t="s">
        <v>63</v>
      </c>
      <c r="L29" s="4" t="s">
        <v>64</v>
      </c>
      <c r="V29" s="9" t="s">
        <v>55</v>
      </c>
      <c r="W29" s="10" t="s">
        <v>63</v>
      </c>
      <c r="X29" s="11" t="s">
        <v>65</v>
      </c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3" t="s">
        <v>60</v>
      </c>
      <c r="AQ29" s="10" t="s">
        <v>63</v>
      </c>
      <c r="AR29" s="11" t="s">
        <v>66</v>
      </c>
      <c r="BC29" s="12"/>
    </row>
    <row r="30" spans="2:55" s="4" customFormat="1" x14ac:dyDescent="0.25"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6"/>
      <c r="AQ30" s="16"/>
      <c r="AR30" s="16"/>
      <c r="AS30" s="2"/>
      <c r="AT30" s="2"/>
      <c r="AU30" s="2"/>
      <c r="AV30" s="2"/>
      <c r="AW30" s="2"/>
      <c r="AX30" s="2"/>
      <c r="AY30" s="2"/>
      <c r="AZ30" s="2"/>
      <c r="BA30" s="2"/>
      <c r="BB30" s="2"/>
    </row>
    <row r="31" spans="2:55" s="4" customFormat="1" x14ac:dyDescent="0.25">
      <c r="J31" s="21" t="s">
        <v>67</v>
      </c>
      <c r="K31" s="14" t="s">
        <v>63</v>
      </c>
      <c r="L31" s="15" t="s">
        <v>68</v>
      </c>
      <c r="M31" s="15"/>
      <c r="N31" s="15"/>
      <c r="O31" s="15"/>
      <c r="P31" s="15"/>
      <c r="Q31" s="15"/>
      <c r="R31" s="15"/>
      <c r="V31" s="9" t="s">
        <v>57</v>
      </c>
      <c r="W31" s="10" t="s">
        <v>63</v>
      </c>
      <c r="X31" s="11" t="s">
        <v>69</v>
      </c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9" t="s">
        <v>51</v>
      </c>
      <c r="AQ31" s="10" t="s">
        <v>63</v>
      </c>
      <c r="AR31" s="11" t="s">
        <v>70</v>
      </c>
      <c r="AU31" s="19"/>
      <c r="AV31" s="2"/>
      <c r="AW31" s="2"/>
      <c r="AX31" s="2"/>
      <c r="AY31" s="2"/>
      <c r="AZ31" s="2"/>
      <c r="BA31" s="2"/>
      <c r="BB31" s="2"/>
    </row>
    <row r="32" spans="2:55" s="2" customFormat="1" x14ac:dyDescent="0.25">
      <c r="J32" s="17"/>
      <c r="K32" s="17"/>
      <c r="L32" s="18"/>
      <c r="M32" s="17"/>
      <c r="N32" s="17"/>
      <c r="O32" s="17"/>
      <c r="P32" s="17"/>
      <c r="Q32" s="17"/>
      <c r="R32" s="17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</row>
    <row r="33" spans="10:44" s="2" customFormat="1" x14ac:dyDescent="0.25">
      <c r="J33" s="20" t="s">
        <v>61</v>
      </c>
      <c r="K33" s="8" t="s">
        <v>63</v>
      </c>
      <c r="L33" s="17" t="s">
        <v>71</v>
      </c>
      <c r="M33" s="17"/>
      <c r="V33" s="9" t="s">
        <v>59</v>
      </c>
      <c r="W33" s="10" t="s">
        <v>63</v>
      </c>
      <c r="X33" s="11" t="s">
        <v>72</v>
      </c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6"/>
      <c r="AK33" s="16"/>
      <c r="AL33" s="16"/>
      <c r="AM33" s="16"/>
      <c r="AN33" s="16"/>
      <c r="AO33" s="16"/>
      <c r="AP33" s="9" t="s">
        <v>61</v>
      </c>
      <c r="AQ33" s="10" t="s">
        <v>63</v>
      </c>
      <c r="AR33" s="11" t="s">
        <v>233</v>
      </c>
    </row>
    <row r="34" spans="10:44" x14ac:dyDescent="0.25"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</row>
  </sheetData>
  <mergeCells count="237">
    <mergeCell ref="B1:BB1"/>
    <mergeCell ref="B3:B6"/>
    <mergeCell ref="C3:F3"/>
    <mergeCell ref="G3:G5"/>
    <mergeCell ref="H3:J3"/>
    <mergeCell ref="K3:K5"/>
    <mergeCell ref="L3:O3"/>
    <mergeCell ref="P3:S3"/>
    <mergeCell ref="T3:T5"/>
    <mergeCell ref="U3:W3"/>
    <mergeCell ref="AQ4:AQ5"/>
    <mergeCell ref="AR4:AR5"/>
    <mergeCell ref="X3:X5"/>
    <mergeCell ref="Y3:AA3"/>
    <mergeCell ref="AB3:AB5"/>
    <mergeCell ref="AC3:AF3"/>
    <mergeCell ref="AG3:AG5"/>
    <mergeCell ref="AH3:AJ3"/>
    <mergeCell ref="AC4:AC5"/>
    <mergeCell ref="AD4:AD5"/>
    <mergeCell ref="AE4:AE5"/>
    <mergeCell ref="AF4:AF5"/>
    <mergeCell ref="R4:R5"/>
    <mergeCell ref="S4:S5"/>
    <mergeCell ref="AY3:BB3"/>
    <mergeCell ref="AK3:AK5"/>
    <mergeCell ref="AL3:AO3"/>
    <mergeCell ref="AP3:AS3"/>
    <mergeCell ref="AT3:AT5"/>
    <mergeCell ref="AU3:AW3"/>
    <mergeCell ref="AX3:AX5"/>
    <mergeCell ref="AO4:AO5"/>
    <mergeCell ref="AP4:AP5"/>
    <mergeCell ref="U4:U5"/>
    <mergeCell ref="V4:V5"/>
    <mergeCell ref="W4:W5"/>
    <mergeCell ref="BA4:BA5"/>
    <mergeCell ref="BB4:BB5"/>
    <mergeCell ref="AV4:AV5"/>
    <mergeCell ref="AW4:AW5"/>
    <mergeCell ref="AY4:AY5"/>
    <mergeCell ref="AZ4:AZ5"/>
    <mergeCell ref="AH4:AH5"/>
    <mergeCell ref="AI4:AI5"/>
    <mergeCell ref="N4:N5"/>
    <mergeCell ref="M4:M5"/>
    <mergeCell ref="Q4:Q5"/>
    <mergeCell ref="B8:B13"/>
    <mergeCell ref="C8:C13"/>
    <mergeCell ref="D8:D13"/>
    <mergeCell ref="E8:E13"/>
    <mergeCell ref="F8:F13"/>
    <mergeCell ref="G8:G13"/>
    <mergeCell ref="H8:H13"/>
    <mergeCell ref="I8:I13"/>
    <mergeCell ref="J8:J13"/>
    <mergeCell ref="C4:C5"/>
    <mergeCell ref="D4:D5"/>
    <mergeCell ref="E4:E5"/>
    <mergeCell ref="F4:F5"/>
    <mergeCell ref="H4:H5"/>
    <mergeCell ref="I4:I5"/>
    <mergeCell ref="J4:J5"/>
    <mergeCell ref="L4:L5"/>
    <mergeCell ref="K8:K13"/>
    <mergeCell ref="L8:L13"/>
    <mergeCell ref="O4:O5"/>
    <mergeCell ref="P4:P5"/>
    <mergeCell ref="AI8:AI13"/>
    <mergeCell ref="AU4:AU5"/>
    <mergeCell ref="AS11:AS13"/>
    <mergeCell ref="AS8:AS10"/>
    <mergeCell ref="AS4:AS5"/>
    <mergeCell ref="V8:V13"/>
    <mergeCell ref="W8:W13"/>
    <mergeCell ref="Y4:Y5"/>
    <mergeCell ref="Z4:Z5"/>
    <mergeCell ref="AA4:AA5"/>
    <mergeCell ref="AB8:AB13"/>
    <mergeCell ref="AC8:AC13"/>
    <mergeCell ref="AD8:AD13"/>
    <mergeCell ref="AE8:AE13"/>
    <mergeCell ref="AJ4:AJ5"/>
    <mergeCell ref="AL4:AL5"/>
    <mergeCell ref="AM4:AM5"/>
    <mergeCell ref="AN4:AN5"/>
    <mergeCell ref="K15:K20"/>
    <mergeCell ref="L15:L20"/>
    <mergeCell ref="M15:M20"/>
    <mergeCell ref="O15:O20"/>
    <mergeCell ref="Q15:Q20"/>
    <mergeCell ref="T15:T20"/>
    <mergeCell ref="U15:U20"/>
    <mergeCell ref="T8:T13"/>
    <mergeCell ref="BB8:BB13"/>
    <mergeCell ref="AJ8:AJ13"/>
    <mergeCell ref="AK8:AK13"/>
    <mergeCell ref="AL8:AL13"/>
    <mergeCell ref="AM8:AM13"/>
    <mergeCell ref="B14:BB14"/>
    <mergeCell ref="B15:B20"/>
    <mergeCell ref="C15:C20"/>
    <mergeCell ref="D15:D20"/>
    <mergeCell ref="E15:E20"/>
    <mergeCell ref="F15:F20"/>
    <mergeCell ref="G15:G20"/>
    <mergeCell ref="AT8:AT13"/>
    <mergeCell ref="AU8:AU13"/>
    <mergeCell ref="AV8:AV13"/>
    <mergeCell ref="AW8:AW13"/>
    <mergeCell ref="BA8:BA13"/>
    <mergeCell ref="X8:X13"/>
    <mergeCell ref="Y8:Y13"/>
    <mergeCell ref="Z8:Z13"/>
    <mergeCell ref="AA8:AA13"/>
    <mergeCell ref="M8:M13"/>
    <mergeCell ref="N8:N13"/>
    <mergeCell ref="O8:O13"/>
    <mergeCell ref="P8:P13"/>
    <mergeCell ref="Q8:Q13"/>
    <mergeCell ref="S8:S13"/>
    <mergeCell ref="R8:R13"/>
    <mergeCell ref="U8:U13"/>
    <mergeCell ref="AX8:AX13"/>
    <mergeCell ref="AY8:AY13"/>
    <mergeCell ref="AN8:AN13"/>
    <mergeCell ref="AO8:AO13"/>
    <mergeCell ref="AP8:AP13"/>
    <mergeCell ref="AQ8:AQ13"/>
    <mergeCell ref="AR8:AR13"/>
    <mergeCell ref="AF8:AF13"/>
    <mergeCell ref="AG8:AG13"/>
    <mergeCell ref="AZ8:AZ13"/>
    <mergeCell ref="AH8:AH13"/>
    <mergeCell ref="V15:V20"/>
    <mergeCell ref="W15:W20"/>
    <mergeCell ref="X15:X20"/>
    <mergeCell ref="Y15:Y20"/>
    <mergeCell ref="N15:N20"/>
    <mergeCell ref="P15:P20"/>
    <mergeCell ref="R15:R20"/>
    <mergeCell ref="S15:S20"/>
    <mergeCell ref="G22:G27"/>
    <mergeCell ref="S22:S24"/>
    <mergeCell ref="S25:S27"/>
    <mergeCell ref="N22:N27"/>
    <mergeCell ref="O22:O27"/>
    <mergeCell ref="H22:H27"/>
    <mergeCell ref="Q25:Q27"/>
    <mergeCell ref="Q22:Q24"/>
    <mergeCell ref="I22:I27"/>
    <mergeCell ref="J22:J27"/>
    <mergeCell ref="K22:K27"/>
    <mergeCell ref="L22:L27"/>
    <mergeCell ref="M22:M27"/>
    <mergeCell ref="H15:H20"/>
    <mergeCell ref="I15:I20"/>
    <mergeCell ref="J15:J20"/>
    <mergeCell ref="AX15:AX20"/>
    <mergeCell ref="AY15:AY20"/>
    <mergeCell ref="AZ15:AZ20"/>
    <mergeCell ref="BA15:BA20"/>
    <mergeCell ref="BB15:BB20"/>
    <mergeCell ref="AU15:AU20"/>
    <mergeCell ref="AV15:AV20"/>
    <mergeCell ref="AW15:AW20"/>
    <mergeCell ref="AT15:AT20"/>
    <mergeCell ref="AF15:AF20"/>
    <mergeCell ref="AG15:AG20"/>
    <mergeCell ref="AH15:AH20"/>
    <mergeCell ref="AI15:AI20"/>
    <mergeCell ref="AJ15:AJ20"/>
    <mergeCell ref="AK15:AK20"/>
    <mergeCell ref="Z15:Z20"/>
    <mergeCell ref="AA15:AA20"/>
    <mergeCell ref="AB15:AB20"/>
    <mergeCell ref="AC15:AC20"/>
    <mergeCell ref="AD15:AD20"/>
    <mergeCell ref="AE15:AE20"/>
    <mergeCell ref="AS15:AS17"/>
    <mergeCell ref="AS18:AS20"/>
    <mergeCell ref="AL15:AL20"/>
    <mergeCell ref="AM15:AM20"/>
    <mergeCell ref="AN15:AN20"/>
    <mergeCell ref="B21:BB21"/>
    <mergeCell ref="D22:D27"/>
    <mergeCell ref="AX22:AX27"/>
    <mergeCell ref="AY22:AY27"/>
    <mergeCell ref="AZ22:AZ27"/>
    <mergeCell ref="BA22:BA27"/>
    <mergeCell ref="BB22:BB27"/>
    <mergeCell ref="AE25:AE27"/>
    <mergeCell ref="AG25:AG27"/>
    <mergeCell ref="AI25:AI27"/>
    <mergeCell ref="AR22:AR27"/>
    <mergeCell ref="AS22:AS27"/>
    <mergeCell ref="B22:B27"/>
    <mergeCell ref="C22:C27"/>
    <mergeCell ref="E22:E27"/>
    <mergeCell ref="F22:F27"/>
    <mergeCell ref="T22:T27"/>
    <mergeCell ref="U22:U27"/>
    <mergeCell ref="V22:V27"/>
    <mergeCell ref="AT22:AT27"/>
    <mergeCell ref="AU22:AU27"/>
    <mergeCell ref="AV22:AV27"/>
    <mergeCell ref="AW22:AW27"/>
    <mergeCell ref="AL22:AL27"/>
    <mergeCell ref="AM22:AM27"/>
    <mergeCell ref="AN22:AN27"/>
    <mergeCell ref="AO22:AO27"/>
    <mergeCell ref="AP22:AP27"/>
    <mergeCell ref="AQ22:AQ27"/>
    <mergeCell ref="AR18:AR20"/>
    <mergeCell ref="AR15:AR17"/>
    <mergeCell ref="AQ15:AQ20"/>
    <mergeCell ref="AP18:AP20"/>
    <mergeCell ref="AP15:AP17"/>
    <mergeCell ref="AO15:AO20"/>
    <mergeCell ref="R22:R27"/>
    <mergeCell ref="P25:P27"/>
    <mergeCell ref="P22:P24"/>
    <mergeCell ref="X22:X27"/>
    <mergeCell ref="Y22:Y27"/>
    <mergeCell ref="AK22:AK27"/>
    <mergeCell ref="Z22:Z27"/>
    <mergeCell ref="AA22:AA27"/>
    <mergeCell ref="AB22:AB27"/>
    <mergeCell ref="AE22:AE24"/>
    <mergeCell ref="AC22:AC27"/>
    <mergeCell ref="AF22:AF27"/>
    <mergeCell ref="AH22:AH27"/>
    <mergeCell ref="AI22:AI24"/>
    <mergeCell ref="AJ22:AJ27"/>
    <mergeCell ref="AD22:AD27"/>
    <mergeCell ref="AG22:AG24"/>
    <mergeCell ref="W22:W27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ignoredErrors>
    <ignoredError sqref="AX8 AX15 B8:W13 B15:W20 B22:W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9"/>
  <sheetViews>
    <sheetView view="pageBreakPreview" zoomScale="60" zoomScaleNormal="100" workbookViewId="0">
      <selection activeCell="G28" sqref="G28"/>
    </sheetView>
  </sheetViews>
  <sheetFormatPr defaultRowHeight="15.75" x14ac:dyDescent="0.25"/>
  <cols>
    <col min="1" max="1" width="5" style="27" customWidth="1"/>
    <col min="2" max="2" width="9.85546875" style="27" customWidth="1"/>
    <col min="3" max="4" width="17.7109375" style="27" customWidth="1"/>
    <col min="5" max="14" width="11.85546875" style="27" customWidth="1"/>
    <col min="15" max="15" width="15.7109375" style="27" customWidth="1"/>
    <col min="16" max="16" width="12.140625" style="27" customWidth="1"/>
    <col min="17" max="16384" width="9.140625" style="27"/>
  </cols>
  <sheetData>
    <row r="1" spans="2:16" x14ac:dyDescent="0.25">
      <c r="B1" s="551" t="s">
        <v>209</v>
      </c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</row>
    <row r="2" spans="2:16" ht="16.5" thickBot="1" x14ac:dyDescent="0.3"/>
    <row r="3" spans="2:16" s="67" customFormat="1" ht="25.5" customHeight="1" x14ac:dyDescent="0.3">
      <c r="B3" s="552" t="s">
        <v>73</v>
      </c>
      <c r="C3" s="554" t="s">
        <v>300</v>
      </c>
      <c r="D3" s="555"/>
      <c r="E3" s="554" t="s">
        <v>301</v>
      </c>
      <c r="F3" s="555"/>
      <c r="G3" s="554" t="s">
        <v>254</v>
      </c>
      <c r="H3" s="555"/>
      <c r="I3" s="554" t="s">
        <v>255</v>
      </c>
      <c r="J3" s="555"/>
      <c r="K3" s="554" t="s">
        <v>74</v>
      </c>
      <c r="L3" s="555"/>
      <c r="M3" s="554" t="s">
        <v>256</v>
      </c>
      <c r="N3" s="555"/>
      <c r="O3" s="558" t="s">
        <v>76</v>
      </c>
      <c r="P3" s="560" t="s">
        <v>77</v>
      </c>
    </row>
    <row r="4" spans="2:16" s="67" customFormat="1" ht="25.5" customHeight="1" thickBot="1" x14ac:dyDescent="0.35">
      <c r="B4" s="553"/>
      <c r="C4" s="556"/>
      <c r="D4" s="557"/>
      <c r="E4" s="556"/>
      <c r="F4" s="557"/>
      <c r="G4" s="556"/>
      <c r="H4" s="557"/>
      <c r="I4" s="556"/>
      <c r="J4" s="557"/>
      <c r="K4" s="556"/>
      <c r="L4" s="557"/>
      <c r="M4" s="556"/>
      <c r="N4" s="557"/>
      <c r="O4" s="559"/>
      <c r="P4" s="561"/>
    </row>
    <row r="5" spans="2:16" ht="16.5" thickBot="1" x14ac:dyDescent="0.3">
      <c r="B5" s="59">
        <v>1</v>
      </c>
      <c r="C5" s="549">
        <v>2</v>
      </c>
      <c r="D5" s="550"/>
      <c r="E5" s="549">
        <v>3</v>
      </c>
      <c r="F5" s="550"/>
      <c r="G5" s="549">
        <v>4</v>
      </c>
      <c r="H5" s="550"/>
      <c r="I5" s="549">
        <v>5</v>
      </c>
      <c r="J5" s="550"/>
      <c r="K5" s="549">
        <v>6</v>
      </c>
      <c r="L5" s="550"/>
      <c r="M5" s="549">
        <v>7</v>
      </c>
      <c r="N5" s="550"/>
      <c r="O5" s="60">
        <v>8</v>
      </c>
      <c r="P5" s="61">
        <v>9</v>
      </c>
    </row>
    <row r="6" spans="2:16" x14ac:dyDescent="0.25">
      <c r="B6" s="55"/>
      <c r="C6" s="56" t="s">
        <v>78</v>
      </c>
      <c r="D6" s="57" t="s">
        <v>79</v>
      </c>
      <c r="E6" s="56" t="s">
        <v>78</v>
      </c>
      <c r="F6" s="57" t="s">
        <v>79</v>
      </c>
      <c r="G6" s="56" t="s">
        <v>78</v>
      </c>
      <c r="H6" s="57" t="s">
        <v>79</v>
      </c>
      <c r="I6" s="56" t="s">
        <v>78</v>
      </c>
      <c r="J6" s="57" t="s">
        <v>79</v>
      </c>
      <c r="K6" s="56" t="s">
        <v>78</v>
      </c>
      <c r="L6" s="57" t="s">
        <v>79</v>
      </c>
      <c r="M6" s="56" t="s">
        <v>78</v>
      </c>
      <c r="N6" s="57" t="s">
        <v>79</v>
      </c>
      <c r="O6" s="57" t="s">
        <v>79</v>
      </c>
      <c r="P6" s="58" t="s">
        <v>79</v>
      </c>
    </row>
    <row r="7" spans="2:16" s="28" customFormat="1" x14ac:dyDescent="0.25">
      <c r="B7" s="49" t="s">
        <v>80</v>
      </c>
      <c r="C7" s="22" t="s">
        <v>260</v>
      </c>
      <c r="D7" s="23" t="s">
        <v>259</v>
      </c>
      <c r="E7" s="22"/>
      <c r="F7" s="23"/>
      <c r="G7" s="22"/>
      <c r="H7" s="23"/>
      <c r="I7" s="22"/>
      <c r="J7" s="23"/>
      <c r="K7" s="22" t="s">
        <v>326</v>
      </c>
      <c r="L7" s="23" t="s">
        <v>251</v>
      </c>
      <c r="M7" s="22"/>
      <c r="N7" s="23"/>
      <c r="O7" s="23" t="s">
        <v>252</v>
      </c>
      <c r="P7" s="50">
        <v>52</v>
      </c>
    </row>
    <row r="8" spans="2:16" s="28" customFormat="1" x14ac:dyDescent="0.25">
      <c r="B8" s="49" t="s">
        <v>83</v>
      </c>
      <c r="C8" s="22" t="s">
        <v>277</v>
      </c>
      <c r="D8" s="23" t="s">
        <v>276</v>
      </c>
      <c r="E8" s="22" t="s">
        <v>310</v>
      </c>
      <c r="F8" s="22" t="s">
        <v>81</v>
      </c>
      <c r="G8" s="22" t="s">
        <v>311</v>
      </c>
      <c r="H8" s="22" t="s">
        <v>280</v>
      </c>
      <c r="I8" s="22"/>
      <c r="J8" s="23"/>
      <c r="K8" s="22" t="s">
        <v>326</v>
      </c>
      <c r="L8" s="23" t="s">
        <v>251</v>
      </c>
      <c r="M8" s="22"/>
      <c r="N8" s="23"/>
      <c r="O8" s="23" t="s">
        <v>82</v>
      </c>
      <c r="P8" s="50">
        <v>52</v>
      </c>
    </row>
    <row r="9" spans="2:16" s="28" customFormat="1" x14ac:dyDescent="0.25">
      <c r="B9" s="49" t="s">
        <v>84</v>
      </c>
      <c r="C9" s="22" t="s">
        <v>278</v>
      </c>
      <c r="D9" s="23" t="s">
        <v>279</v>
      </c>
      <c r="E9" s="22" t="s">
        <v>312</v>
      </c>
      <c r="F9" s="23" t="s">
        <v>261</v>
      </c>
      <c r="G9" s="22" t="s">
        <v>313</v>
      </c>
      <c r="H9" s="23" t="s">
        <v>281</v>
      </c>
      <c r="I9" s="22">
        <v>144</v>
      </c>
      <c r="J9" s="23">
        <v>4</v>
      </c>
      <c r="K9" s="22" t="s">
        <v>327</v>
      </c>
      <c r="L9" s="23" t="s">
        <v>210</v>
      </c>
      <c r="M9" s="22">
        <v>216</v>
      </c>
      <c r="N9" s="23">
        <v>6</v>
      </c>
      <c r="O9" s="23" t="s">
        <v>314</v>
      </c>
      <c r="P9" s="50">
        <v>43</v>
      </c>
    </row>
    <row r="10" spans="2:16" s="29" customFormat="1" ht="16.5" thickBot="1" x14ac:dyDescent="0.3">
      <c r="B10" s="51" t="s">
        <v>85</v>
      </c>
      <c r="C10" s="52">
        <v>3672</v>
      </c>
      <c r="D10" s="53">
        <v>102</v>
      </c>
      <c r="E10" s="52">
        <v>180</v>
      </c>
      <c r="F10" s="53">
        <v>5</v>
      </c>
      <c r="G10" s="52">
        <v>180</v>
      </c>
      <c r="H10" s="53">
        <v>5</v>
      </c>
      <c r="I10" s="52">
        <f>SUM(I9)</f>
        <v>144</v>
      </c>
      <c r="J10" s="53">
        <f>SUM(J9)</f>
        <v>4</v>
      </c>
      <c r="K10" s="52">
        <v>72</v>
      </c>
      <c r="L10" s="53">
        <v>2</v>
      </c>
      <c r="M10" s="52">
        <f>SUM(M9)</f>
        <v>216</v>
      </c>
      <c r="N10" s="53">
        <f>SUM(N9)</f>
        <v>6</v>
      </c>
      <c r="O10" s="53">
        <v>23</v>
      </c>
      <c r="P10" s="54">
        <f>SUM(P7:P9)</f>
        <v>147</v>
      </c>
    </row>
    <row r="19" spans="5:5" x14ac:dyDescent="0.25">
      <c r="E19" s="27" t="s">
        <v>232</v>
      </c>
    </row>
  </sheetData>
  <mergeCells count="16">
    <mergeCell ref="M5:N5"/>
    <mergeCell ref="B1:P1"/>
    <mergeCell ref="B3:B4"/>
    <mergeCell ref="C3:D4"/>
    <mergeCell ref="E3:F4"/>
    <mergeCell ref="G3:H4"/>
    <mergeCell ref="I3:J4"/>
    <mergeCell ref="K3:L4"/>
    <mergeCell ref="M3:N4"/>
    <mergeCell ref="O3:O4"/>
    <mergeCell ref="P3:P4"/>
    <mergeCell ref="C5:D5"/>
    <mergeCell ref="E5:F5"/>
    <mergeCell ref="G5:H5"/>
    <mergeCell ref="I5:J5"/>
    <mergeCell ref="K5:L5"/>
  </mergeCells>
  <pageMargins left="0.7" right="0.7" top="0.75" bottom="0.75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7"/>
  <sheetViews>
    <sheetView tabSelected="1" view="pageBreakPreview" topLeftCell="A43" zoomScale="48" zoomScaleNormal="71" zoomScaleSheetLayoutView="48" workbookViewId="0">
      <selection activeCell="C68" sqref="B68:C68"/>
    </sheetView>
  </sheetViews>
  <sheetFormatPr defaultRowHeight="15" x14ac:dyDescent="0.25"/>
  <cols>
    <col min="1" max="1" width="2.7109375" style="78" customWidth="1"/>
    <col min="2" max="2" width="22.140625" style="35" customWidth="1"/>
    <col min="3" max="3" width="78.85546875" style="78" customWidth="1"/>
    <col min="4" max="4" width="27.5703125" style="78" customWidth="1"/>
    <col min="5" max="5" width="15.5703125" style="78" customWidth="1"/>
    <col min="6" max="6" width="14.140625" style="78" customWidth="1"/>
    <col min="7" max="7" width="12.140625" style="78" customWidth="1"/>
    <col min="8" max="8" width="23" style="78" customWidth="1"/>
    <col min="9" max="9" width="14.85546875" style="35" customWidth="1"/>
    <col min="10" max="10" width="14.140625" style="78" customWidth="1"/>
    <col min="11" max="11" width="14.5703125" style="78" customWidth="1"/>
    <col min="12" max="12" width="13.85546875" style="78" customWidth="1"/>
    <col min="13" max="13" width="12.7109375" style="78" customWidth="1"/>
    <col min="14" max="14" width="17.42578125" style="78" customWidth="1"/>
    <col min="15" max="15" width="21.5703125" style="78" customWidth="1"/>
    <col min="16" max="16" width="16" style="78" customWidth="1"/>
    <col min="17" max="17" width="15.28515625" style="78" customWidth="1"/>
    <col min="18" max="18" width="17" style="78" customWidth="1"/>
    <col min="19" max="19" width="24.7109375" style="78" customWidth="1"/>
    <col min="20" max="20" width="16.42578125" style="78" customWidth="1"/>
    <col min="21" max="21" width="15.140625" style="25" customWidth="1"/>
    <col min="22" max="24" width="7.42578125" style="25" customWidth="1"/>
    <col min="25" max="16384" width="9.140625" style="78"/>
  </cols>
  <sheetData>
    <row r="1" spans="1:25" s="77" customFormat="1" ht="33" customHeight="1" x14ac:dyDescent="0.25">
      <c r="A1" s="315"/>
      <c r="B1" s="562" t="s">
        <v>350</v>
      </c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354"/>
      <c r="U1" s="354"/>
      <c r="V1" s="316"/>
      <c r="W1" s="316"/>
      <c r="X1" s="316"/>
      <c r="Y1" s="315"/>
    </row>
    <row r="2" spans="1:25" s="81" customFormat="1" ht="15" customHeight="1" x14ac:dyDescent="0.25">
      <c r="A2" s="317"/>
      <c r="B2" s="563" t="s">
        <v>86</v>
      </c>
      <c r="C2" s="563" t="s">
        <v>87</v>
      </c>
      <c r="D2" s="563" t="s">
        <v>88</v>
      </c>
      <c r="E2" s="564" t="s">
        <v>89</v>
      </c>
      <c r="F2" s="565" t="s">
        <v>90</v>
      </c>
      <c r="G2" s="565"/>
      <c r="H2" s="563" t="s">
        <v>91</v>
      </c>
      <c r="I2" s="565" t="s">
        <v>92</v>
      </c>
      <c r="J2" s="565"/>
      <c r="K2" s="565"/>
      <c r="L2" s="565"/>
      <c r="M2" s="565"/>
      <c r="N2" s="565" t="s">
        <v>93</v>
      </c>
      <c r="O2" s="565"/>
      <c r="P2" s="565"/>
      <c r="Q2" s="565"/>
      <c r="R2" s="565"/>
      <c r="S2" s="565"/>
      <c r="T2" s="345"/>
      <c r="U2" s="322"/>
      <c r="V2" s="318"/>
      <c r="W2" s="318"/>
      <c r="X2" s="318"/>
      <c r="Y2" s="317"/>
    </row>
    <row r="3" spans="1:25" s="81" customFormat="1" ht="26.25" x14ac:dyDescent="0.25">
      <c r="A3" s="317"/>
      <c r="B3" s="563"/>
      <c r="C3" s="563"/>
      <c r="D3" s="563"/>
      <c r="E3" s="564"/>
      <c r="F3" s="565"/>
      <c r="G3" s="565"/>
      <c r="H3" s="563"/>
      <c r="I3" s="565"/>
      <c r="J3" s="565"/>
      <c r="K3" s="565"/>
      <c r="L3" s="565"/>
      <c r="M3" s="565"/>
      <c r="N3" s="565"/>
      <c r="O3" s="565"/>
      <c r="P3" s="565"/>
      <c r="Q3" s="565"/>
      <c r="R3" s="565"/>
      <c r="S3" s="565"/>
      <c r="T3" s="345"/>
      <c r="U3" s="322"/>
      <c r="V3" s="318"/>
      <c r="W3" s="318"/>
      <c r="X3" s="318"/>
      <c r="Y3" s="317"/>
    </row>
    <row r="4" spans="1:25" s="81" customFormat="1" ht="69" customHeight="1" x14ac:dyDescent="0.25">
      <c r="A4" s="317"/>
      <c r="B4" s="563"/>
      <c r="C4" s="563"/>
      <c r="D4" s="563"/>
      <c r="E4" s="564"/>
      <c r="F4" s="565"/>
      <c r="G4" s="565"/>
      <c r="H4" s="563"/>
      <c r="I4" s="565"/>
      <c r="J4" s="565"/>
      <c r="K4" s="565"/>
      <c r="L4" s="565"/>
      <c r="M4" s="565"/>
      <c r="N4" s="565"/>
      <c r="O4" s="565"/>
      <c r="P4" s="565"/>
      <c r="Q4" s="565"/>
      <c r="R4" s="565"/>
      <c r="S4" s="565"/>
      <c r="T4" s="345"/>
      <c r="U4" s="322"/>
      <c r="V4" s="318"/>
      <c r="W4" s="318"/>
      <c r="X4" s="318"/>
      <c r="Y4" s="317"/>
    </row>
    <row r="5" spans="1:25" s="81" customFormat="1" ht="75.75" customHeight="1" x14ac:dyDescent="0.25">
      <c r="A5" s="317"/>
      <c r="B5" s="563"/>
      <c r="C5" s="563"/>
      <c r="D5" s="563"/>
      <c r="E5" s="564"/>
      <c r="F5" s="563" t="s">
        <v>94</v>
      </c>
      <c r="G5" s="563" t="s">
        <v>95</v>
      </c>
      <c r="H5" s="563"/>
      <c r="I5" s="563" t="s">
        <v>96</v>
      </c>
      <c r="J5" s="565" t="s">
        <v>97</v>
      </c>
      <c r="K5" s="565"/>
      <c r="L5" s="565"/>
      <c r="M5" s="565"/>
      <c r="N5" s="565" t="s">
        <v>98</v>
      </c>
      <c r="O5" s="565"/>
      <c r="P5" s="565" t="s">
        <v>99</v>
      </c>
      <c r="Q5" s="565"/>
      <c r="R5" s="565" t="s">
        <v>100</v>
      </c>
      <c r="S5" s="565"/>
      <c r="T5" s="345"/>
      <c r="U5" s="322"/>
      <c r="V5" s="318"/>
      <c r="W5" s="318"/>
      <c r="X5" s="318"/>
      <c r="Y5" s="317"/>
    </row>
    <row r="6" spans="1:25" s="81" customFormat="1" ht="63" customHeight="1" x14ac:dyDescent="0.25">
      <c r="A6" s="317"/>
      <c r="B6" s="563"/>
      <c r="C6" s="563"/>
      <c r="D6" s="563"/>
      <c r="E6" s="564"/>
      <c r="F6" s="563"/>
      <c r="G6" s="563"/>
      <c r="H6" s="563"/>
      <c r="I6" s="563"/>
      <c r="J6" s="563" t="s">
        <v>101</v>
      </c>
      <c r="K6" s="565" t="s">
        <v>102</v>
      </c>
      <c r="L6" s="565"/>
      <c r="M6" s="565"/>
      <c r="N6" s="359" t="s">
        <v>103</v>
      </c>
      <c r="O6" s="359" t="s">
        <v>104</v>
      </c>
      <c r="P6" s="359" t="s">
        <v>105</v>
      </c>
      <c r="Q6" s="359" t="s">
        <v>106</v>
      </c>
      <c r="R6" s="359" t="s">
        <v>107</v>
      </c>
      <c r="S6" s="359" t="s">
        <v>108</v>
      </c>
      <c r="T6" s="345"/>
      <c r="U6" s="322"/>
      <c r="V6" s="318"/>
      <c r="W6" s="318"/>
      <c r="X6" s="318"/>
      <c r="Y6" s="317"/>
    </row>
    <row r="7" spans="1:25" s="81" customFormat="1" ht="32.25" customHeight="1" x14ac:dyDescent="0.25">
      <c r="A7" s="317"/>
      <c r="B7" s="563"/>
      <c r="C7" s="563"/>
      <c r="D7" s="563"/>
      <c r="E7" s="564"/>
      <c r="F7" s="563"/>
      <c r="G7" s="563"/>
      <c r="H7" s="563"/>
      <c r="I7" s="563"/>
      <c r="J7" s="563"/>
      <c r="K7" s="563" t="s">
        <v>109</v>
      </c>
      <c r="L7" s="563" t="s">
        <v>110</v>
      </c>
      <c r="M7" s="563" t="s">
        <v>111</v>
      </c>
      <c r="N7" s="563" t="s">
        <v>112</v>
      </c>
      <c r="O7" s="563" t="s">
        <v>299</v>
      </c>
      <c r="P7" s="563" t="s">
        <v>112</v>
      </c>
      <c r="Q7" s="563" t="s">
        <v>305</v>
      </c>
      <c r="R7" s="563" t="s">
        <v>307</v>
      </c>
      <c r="S7" s="563" t="s">
        <v>308</v>
      </c>
      <c r="T7" s="345"/>
      <c r="U7" s="322"/>
      <c r="V7" s="318"/>
      <c r="W7" s="318"/>
      <c r="X7" s="318"/>
      <c r="Y7" s="317"/>
    </row>
    <row r="8" spans="1:25" s="81" customFormat="1" ht="60.75" customHeight="1" x14ac:dyDescent="0.25">
      <c r="A8" s="317"/>
      <c r="B8" s="563"/>
      <c r="C8" s="563"/>
      <c r="D8" s="563"/>
      <c r="E8" s="564"/>
      <c r="F8" s="563"/>
      <c r="G8" s="563"/>
      <c r="H8" s="563"/>
      <c r="I8" s="563"/>
      <c r="J8" s="563"/>
      <c r="K8" s="563"/>
      <c r="L8" s="563"/>
      <c r="M8" s="563"/>
      <c r="N8" s="563"/>
      <c r="O8" s="563"/>
      <c r="P8" s="563"/>
      <c r="Q8" s="563"/>
      <c r="R8" s="563"/>
      <c r="S8" s="563"/>
      <c r="T8" s="345"/>
      <c r="U8" s="322"/>
      <c r="V8" s="318"/>
      <c r="W8" s="318"/>
      <c r="X8" s="318"/>
      <c r="Y8" s="317"/>
    </row>
    <row r="9" spans="1:25" s="81" customFormat="1" ht="150.75" customHeight="1" x14ac:dyDescent="0.25">
      <c r="A9" s="317"/>
      <c r="B9" s="563"/>
      <c r="C9" s="563"/>
      <c r="D9" s="563"/>
      <c r="E9" s="564"/>
      <c r="F9" s="563"/>
      <c r="G9" s="563"/>
      <c r="H9" s="563"/>
      <c r="I9" s="563"/>
      <c r="J9" s="563"/>
      <c r="K9" s="563"/>
      <c r="L9" s="563"/>
      <c r="M9" s="563"/>
      <c r="N9" s="563"/>
      <c r="O9" s="563"/>
      <c r="P9" s="563"/>
      <c r="Q9" s="563"/>
      <c r="R9" s="563"/>
      <c r="S9" s="563"/>
      <c r="T9" s="345"/>
      <c r="U9" s="322"/>
      <c r="V9" s="318"/>
      <c r="W9" s="318"/>
      <c r="X9" s="318"/>
      <c r="Y9" s="317"/>
    </row>
    <row r="10" spans="1:25" s="97" customFormat="1" ht="26.25" x14ac:dyDescent="0.25">
      <c r="A10" s="319"/>
      <c r="B10" s="360">
        <v>1</v>
      </c>
      <c r="C10" s="360">
        <v>2</v>
      </c>
      <c r="D10" s="360">
        <v>3</v>
      </c>
      <c r="E10" s="361">
        <v>4</v>
      </c>
      <c r="F10" s="360">
        <v>5</v>
      </c>
      <c r="G10" s="360">
        <v>6</v>
      </c>
      <c r="H10" s="360">
        <v>7</v>
      </c>
      <c r="I10" s="360">
        <v>8</v>
      </c>
      <c r="J10" s="360">
        <v>9</v>
      </c>
      <c r="K10" s="360">
        <v>10</v>
      </c>
      <c r="L10" s="360">
        <v>11</v>
      </c>
      <c r="M10" s="360">
        <v>12</v>
      </c>
      <c r="N10" s="360">
        <v>13</v>
      </c>
      <c r="O10" s="360">
        <v>14</v>
      </c>
      <c r="P10" s="360">
        <v>15</v>
      </c>
      <c r="Q10" s="360">
        <v>16</v>
      </c>
      <c r="R10" s="360">
        <v>17</v>
      </c>
      <c r="S10" s="360">
        <v>18</v>
      </c>
      <c r="T10" s="362"/>
      <c r="U10" s="363"/>
      <c r="V10" s="320"/>
      <c r="W10" s="320"/>
      <c r="X10" s="320"/>
      <c r="Y10" s="319"/>
    </row>
    <row r="11" spans="1:25" s="109" customFormat="1" ht="38.25" customHeight="1" x14ac:dyDescent="0.25">
      <c r="A11" s="316"/>
      <c r="B11" s="364" t="s">
        <v>322</v>
      </c>
      <c r="C11" s="365" t="s">
        <v>113</v>
      </c>
      <c r="D11" s="366" t="s">
        <v>114</v>
      </c>
      <c r="E11" s="367"/>
      <c r="F11" s="367"/>
      <c r="G11" s="367"/>
      <c r="H11" s="367"/>
      <c r="I11" s="368"/>
      <c r="J11" s="367"/>
      <c r="K11" s="367"/>
      <c r="L11" s="367"/>
      <c r="M11" s="367"/>
      <c r="N11" s="367"/>
      <c r="O11" s="367"/>
      <c r="P11" s="367"/>
      <c r="Q11" s="367"/>
      <c r="R11" s="367"/>
      <c r="S11" s="367"/>
      <c r="T11" s="322"/>
      <c r="U11" s="337"/>
      <c r="V11" s="316"/>
      <c r="W11" s="316"/>
      <c r="X11" s="316"/>
      <c r="Y11" s="316"/>
    </row>
    <row r="12" spans="1:25" s="116" customFormat="1" ht="32.25" customHeight="1" x14ac:dyDescent="0.25">
      <c r="A12" s="315"/>
      <c r="B12" s="369"/>
      <c r="C12" s="370" t="s">
        <v>334</v>
      </c>
      <c r="D12" s="371" t="s">
        <v>349</v>
      </c>
      <c r="E12" s="372">
        <f>E13+E14+E15+E16+E17+E18+E19+E20+E21+E22+E23+E24+E25+E26+E27+E28+E29</f>
        <v>1476</v>
      </c>
      <c r="F12" s="373">
        <f>SUM(F13:F23)</f>
        <v>18</v>
      </c>
      <c r="G12" s="373">
        <f>SUM(G13:G23)</f>
        <v>0</v>
      </c>
      <c r="H12" s="373">
        <f>SUM(H13:H23)</f>
        <v>0</v>
      </c>
      <c r="I12" s="373">
        <f>SUM(I13:I23)</f>
        <v>0</v>
      </c>
      <c r="J12" s="373">
        <f>J13+J14+J15+J16+J17+J18+J19+J20+J21+J22+J23+J24+J25+J26+J27+J28+J29</f>
        <v>1476</v>
      </c>
      <c r="K12" s="373">
        <f>K28+K27+K26+K25+K24+K23+K22+K21+K20+K19+K18+K17+K16+K15+K14+K13</f>
        <v>914</v>
      </c>
      <c r="L12" s="373">
        <f>L13+L14+L15+L16+L17+L18+L19+L20+L21+L22+L23+L24+L25+L26+L27+L28+L29</f>
        <v>562</v>
      </c>
      <c r="M12" s="373"/>
      <c r="N12" s="373">
        <f>N29+N28+N27+N26+N25+N24+N23+N22+N21+N20+N19+N18+N17+N16+N15+N14+N13</f>
        <v>612</v>
      </c>
      <c r="O12" s="373">
        <f>O29+O28+O27+O26+O25+O24+O23+O22+O21+O20+O19+O18+O17+O16+O15+O14+O13</f>
        <v>864</v>
      </c>
      <c r="P12" s="373">
        <f>P30+P38+P46+P54</f>
        <v>612</v>
      </c>
      <c r="Q12" s="373">
        <f>Q30+Q38+Q46</f>
        <v>864</v>
      </c>
      <c r="R12" s="373">
        <f>R38+R46</f>
        <v>612</v>
      </c>
      <c r="S12" s="373">
        <f>S46+S76</f>
        <v>648</v>
      </c>
      <c r="T12" s="354"/>
      <c r="U12" s="374"/>
      <c r="V12" s="321"/>
      <c r="W12" s="316"/>
      <c r="X12" s="316"/>
      <c r="Y12" s="315"/>
    </row>
    <row r="13" spans="1:25" s="126" customFormat="1" ht="28.5" customHeight="1" x14ac:dyDescent="0.25">
      <c r="A13" s="317"/>
      <c r="B13" s="345" t="s">
        <v>116</v>
      </c>
      <c r="C13" s="375" t="s">
        <v>117</v>
      </c>
      <c r="D13" s="351" t="s">
        <v>118</v>
      </c>
      <c r="E13" s="338">
        <v>66</v>
      </c>
      <c r="F13" s="322">
        <v>6</v>
      </c>
      <c r="G13" s="322"/>
      <c r="H13" s="322"/>
      <c r="I13" s="322"/>
      <c r="J13" s="338">
        <v>66</v>
      </c>
      <c r="K13" s="322">
        <v>34</v>
      </c>
      <c r="L13" s="322">
        <v>32</v>
      </c>
      <c r="M13" s="322"/>
      <c r="N13" s="322">
        <v>34</v>
      </c>
      <c r="O13" s="343">
        <v>32</v>
      </c>
      <c r="P13" s="345"/>
      <c r="Q13" s="345"/>
      <c r="R13" s="345"/>
      <c r="S13" s="345"/>
      <c r="T13" s="345"/>
      <c r="U13" s="376"/>
      <c r="V13" s="323"/>
      <c r="W13" s="318"/>
      <c r="X13" s="318"/>
      <c r="Y13" s="317"/>
    </row>
    <row r="14" spans="1:25" s="126" customFormat="1" ht="32.25" customHeight="1" x14ac:dyDescent="0.25">
      <c r="A14" s="317"/>
      <c r="B14" s="345" t="s">
        <v>119</v>
      </c>
      <c r="C14" s="375" t="s">
        <v>120</v>
      </c>
      <c r="D14" s="351" t="s">
        <v>121</v>
      </c>
      <c r="E14" s="338">
        <v>86</v>
      </c>
      <c r="F14" s="322"/>
      <c r="G14" s="322"/>
      <c r="H14" s="322"/>
      <c r="I14" s="322"/>
      <c r="J14" s="338">
        <v>86</v>
      </c>
      <c r="K14" s="322">
        <v>52</v>
      </c>
      <c r="L14" s="322">
        <v>34</v>
      </c>
      <c r="M14" s="322"/>
      <c r="N14" s="322">
        <v>34</v>
      </c>
      <c r="O14" s="377">
        <v>52</v>
      </c>
      <c r="P14" s="345"/>
      <c r="Q14" s="345"/>
      <c r="R14" s="345"/>
      <c r="S14" s="345"/>
      <c r="T14" s="345"/>
      <c r="U14" s="334"/>
      <c r="V14" s="323"/>
      <c r="W14" s="318"/>
      <c r="X14" s="318"/>
      <c r="Y14" s="317"/>
    </row>
    <row r="15" spans="1:25" s="126" customFormat="1" ht="32.25" customHeight="1" x14ac:dyDescent="0.25">
      <c r="A15" s="317"/>
      <c r="B15" s="482" t="s">
        <v>122</v>
      </c>
      <c r="C15" s="378" t="s">
        <v>330</v>
      </c>
      <c r="D15" s="567" t="s">
        <v>348</v>
      </c>
      <c r="E15" s="338">
        <v>78</v>
      </c>
      <c r="F15" s="340"/>
      <c r="G15" s="340"/>
      <c r="H15" s="340"/>
      <c r="I15" s="340"/>
      <c r="J15" s="338">
        <v>78</v>
      </c>
      <c r="K15" s="341">
        <v>48</v>
      </c>
      <c r="L15" s="341">
        <v>30</v>
      </c>
      <c r="M15" s="340"/>
      <c r="N15" s="341">
        <v>34</v>
      </c>
      <c r="O15" s="379">
        <v>44</v>
      </c>
      <c r="P15" s="345"/>
      <c r="Q15" s="345"/>
      <c r="R15" s="345"/>
      <c r="S15" s="345"/>
      <c r="T15" s="345"/>
      <c r="U15" s="334"/>
      <c r="V15" s="339"/>
      <c r="W15" s="318"/>
      <c r="X15" s="318"/>
      <c r="Y15" s="317"/>
    </row>
    <row r="16" spans="1:25" s="126" customFormat="1" ht="32.25" customHeight="1" x14ac:dyDescent="0.25">
      <c r="A16" s="317"/>
      <c r="B16" s="482" t="s">
        <v>124</v>
      </c>
      <c r="C16" s="378" t="s">
        <v>341</v>
      </c>
      <c r="D16" s="567"/>
      <c r="E16" s="338">
        <v>40</v>
      </c>
      <c r="F16" s="340"/>
      <c r="G16" s="340"/>
      <c r="H16" s="340"/>
      <c r="I16" s="340"/>
      <c r="J16" s="338">
        <v>40</v>
      </c>
      <c r="K16" s="340">
        <v>24</v>
      </c>
      <c r="L16" s="340">
        <v>16</v>
      </c>
      <c r="M16" s="340"/>
      <c r="N16" s="340">
        <v>18</v>
      </c>
      <c r="O16" s="377">
        <v>22</v>
      </c>
      <c r="P16" s="345"/>
      <c r="Q16" s="345"/>
      <c r="R16" s="345"/>
      <c r="S16" s="345"/>
      <c r="T16" s="345"/>
      <c r="U16" s="334"/>
      <c r="V16" s="339"/>
      <c r="W16" s="318"/>
      <c r="X16" s="318"/>
      <c r="Y16" s="317"/>
    </row>
    <row r="17" spans="1:25" s="126" customFormat="1" ht="32.25" customHeight="1" x14ac:dyDescent="0.25">
      <c r="A17" s="317"/>
      <c r="B17" s="482" t="s">
        <v>126</v>
      </c>
      <c r="C17" s="378" t="s">
        <v>125</v>
      </c>
      <c r="D17" s="351" t="s">
        <v>121</v>
      </c>
      <c r="E17" s="338">
        <v>136</v>
      </c>
      <c r="F17" s="340"/>
      <c r="G17" s="340"/>
      <c r="H17" s="340"/>
      <c r="I17" s="340"/>
      <c r="J17" s="338">
        <v>136</v>
      </c>
      <c r="K17" s="340">
        <v>96</v>
      </c>
      <c r="L17" s="340">
        <v>40</v>
      </c>
      <c r="M17" s="340"/>
      <c r="N17" s="340">
        <v>50</v>
      </c>
      <c r="O17" s="344">
        <v>86</v>
      </c>
      <c r="P17" s="345"/>
      <c r="Q17" s="345"/>
      <c r="R17" s="345"/>
      <c r="S17" s="345"/>
      <c r="T17" s="345"/>
      <c r="U17" s="334"/>
      <c r="V17" s="339"/>
      <c r="W17" s="318"/>
      <c r="X17" s="318"/>
      <c r="Y17" s="317"/>
    </row>
    <row r="18" spans="1:25" s="126" customFormat="1" ht="32.25" customHeight="1" x14ac:dyDescent="0.25">
      <c r="A18" s="317"/>
      <c r="B18" s="482" t="s">
        <v>128</v>
      </c>
      <c r="C18" s="378" t="s">
        <v>347</v>
      </c>
      <c r="D18" s="380" t="s">
        <v>118</v>
      </c>
      <c r="E18" s="338">
        <v>132</v>
      </c>
      <c r="F18" s="340">
        <v>6</v>
      </c>
      <c r="G18" s="340"/>
      <c r="H18" s="340"/>
      <c r="I18" s="340"/>
      <c r="J18" s="338">
        <v>132</v>
      </c>
      <c r="K18" s="340">
        <v>90</v>
      </c>
      <c r="L18" s="340">
        <v>42</v>
      </c>
      <c r="M18" s="340"/>
      <c r="N18" s="340">
        <v>52</v>
      </c>
      <c r="O18" s="343">
        <v>80</v>
      </c>
      <c r="P18" s="345"/>
      <c r="Q18" s="345"/>
      <c r="R18" s="345"/>
      <c r="S18" s="345"/>
      <c r="T18" s="345"/>
      <c r="U18" s="334"/>
      <c r="V18" s="339"/>
      <c r="W18" s="318"/>
      <c r="X18" s="318"/>
      <c r="Y18" s="317"/>
    </row>
    <row r="19" spans="1:25" s="126" customFormat="1" ht="32.25" customHeight="1" x14ac:dyDescent="0.25">
      <c r="A19" s="317"/>
      <c r="B19" s="482" t="s">
        <v>131</v>
      </c>
      <c r="C19" s="378" t="s">
        <v>342</v>
      </c>
      <c r="D19" s="351" t="s">
        <v>121</v>
      </c>
      <c r="E19" s="338">
        <v>72</v>
      </c>
      <c r="F19" s="340"/>
      <c r="G19" s="340"/>
      <c r="H19" s="340"/>
      <c r="I19" s="340"/>
      <c r="J19" s="338">
        <v>72</v>
      </c>
      <c r="K19" s="340">
        <v>40</v>
      </c>
      <c r="L19" s="340">
        <v>32</v>
      </c>
      <c r="M19" s="340"/>
      <c r="N19" s="340">
        <v>34</v>
      </c>
      <c r="O19" s="377">
        <v>38</v>
      </c>
      <c r="P19" s="345"/>
      <c r="Q19" s="345"/>
      <c r="R19" s="345"/>
      <c r="S19" s="345"/>
      <c r="T19" s="345"/>
      <c r="U19" s="334"/>
      <c r="V19" s="339"/>
      <c r="W19" s="318"/>
      <c r="X19" s="318"/>
      <c r="Y19" s="317"/>
    </row>
    <row r="20" spans="1:25" s="126" customFormat="1" ht="23.25" customHeight="1" x14ac:dyDescent="0.25">
      <c r="A20" s="317"/>
      <c r="B20" s="482" t="s">
        <v>133</v>
      </c>
      <c r="C20" s="375" t="s">
        <v>123</v>
      </c>
      <c r="D20" s="351" t="s">
        <v>121</v>
      </c>
      <c r="E20" s="338">
        <v>82</v>
      </c>
      <c r="F20" s="322"/>
      <c r="G20" s="322"/>
      <c r="H20" s="322"/>
      <c r="I20" s="322"/>
      <c r="J20" s="338">
        <v>82</v>
      </c>
      <c r="K20" s="322">
        <v>52</v>
      </c>
      <c r="L20" s="322">
        <v>30</v>
      </c>
      <c r="M20" s="322"/>
      <c r="N20" s="322">
        <v>34</v>
      </c>
      <c r="O20" s="377">
        <v>48</v>
      </c>
      <c r="P20" s="345"/>
      <c r="Q20" s="345"/>
      <c r="R20" s="345"/>
      <c r="S20" s="345"/>
      <c r="T20" s="345"/>
      <c r="U20" s="328"/>
      <c r="V20" s="321"/>
      <c r="W20" s="318"/>
      <c r="X20" s="318"/>
      <c r="Y20" s="317"/>
    </row>
    <row r="21" spans="1:25" s="126" customFormat="1" ht="28.5" customHeight="1" x14ac:dyDescent="0.25">
      <c r="A21" s="317"/>
      <c r="B21" s="482" t="s">
        <v>137</v>
      </c>
      <c r="C21" s="375" t="s">
        <v>127</v>
      </c>
      <c r="D21" s="351" t="s">
        <v>118</v>
      </c>
      <c r="E21" s="338">
        <v>220</v>
      </c>
      <c r="F21" s="322">
        <v>6</v>
      </c>
      <c r="G21" s="322"/>
      <c r="H21" s="322"/>
      <c r="I21" s="322"/>
      <c r="J21" s="338">
        <v>220</v>
      </c>
      <c r="K21" s="322">
        <v>182</v>
      </c>
      <c r="L21" s="322">
        <v>38</v>
      </c>
      <c r="M21" s="322"/>
      <c r="N21" s="322">
        <v>82</v>
      </c>
      <c r="O21" s="343">
        <v>138</v>
      </c>
      <c r="P21" s="345"/>
      <c r="Q21" s="345"/>
      <c r="R21" s="345"/>
      <c r="S21" s="345"/>
      <c r="T21" s="345"/>
      <c r="U21" s="322"/>
      <c r="V21" s="318"/>
      <c r="W21" s="318"/>
      <c r="X21" s="318"/>
      <c r="Y21" s="317"/>
    </row>
    <row r="22" spans="1:25" s="126" customFormat="1" ht="28.5" customHeight="1" x14ac:dyDescent="0.25">
      <c r="A22" s="317"/>
      <c r="B22" s="482" t="s">
        <v>138</v>
      </c>
      <c r="C22" s="378" t="s">
        <v>303</v>
      </c>
      <c r="D22" s="380" t="s">
        <v>121</v>
      </c>
      <c r="E22" s="338">
        <v>144</v>
      </c>
      <c r="F22" s="340"/>
      <c r="G22" s="340"/>
      <c r="H22" s="340"/>
      <c r="I22" s="340"/>
      <c r="J22" s="338">
        <v>144</v>
      </c>
      <c r="K22" s="340">
        <v>66</v>
      </c>
      <c r="L22" s="340">
        <v>78</v>
      </c>
      <c r="M22" s="340"/>
      <c r="N22" s="341">
        <v>66</v>
      </c>
      <c r="O22" s="379">
        <v>78</v>
      </c>
      <c r="P22" s="345"/>
      <c r="Q22" s="345"/>
      <c r="R22" s="345"/>
      <c r="S22" s="345"/>
      <c r="T22" s="345"/>
      <c r="U22" s="322"/>
      <c r="V22" s="318"/>
      <c r="W22" s="318"/>
      <c r="X22" s="318"/>
      <c r="Y22" s="317"/>
    </row>
    <row r="23" spans="1:25" s="126" customFormat="1" ht="33" customHeight="1" x14ac:dyDescent="0.25">
      <c r="A23" s="317"/>
      <c r="B23" s="482" t="s">
        <v>139</v>
      </c>
      <c r="C23" s="375" t="s">
        <v>132</v>
      </c>
      <c r="D23" s="351" t="s">
        <v>397</v>
      </c>
      <c r="E23" s="338">
        <v>72</v>
      </c>
      <c r="F23" s="322"/>
      <c r="G23" s="322"/>
      <c r="H23" s="322"/>
      <c r="I23" s="322"/>
      <c r="J23" s="338">
        <v>72</v>
      </c>
      <c r="K23" s="322">
        <v>12</v>
      </c>
      <c r="L23" s="322">
        <v>60</v>
      </c>
      <c r="M23" s="322"/>
      <c r="N23" s="322">
        <v>34</v>
      </c>
      <c r="O23" s="377">
        <v>38</v>
      </c>
      <c r="P23" s="345"/>
      <c r="Q23" s="345"/>
      <c r="R23" s="345"/>
      <c r="S23" s="345"/>
      <c r="T23" s="345"/>
      <c r="U23" s="322"/>
      <c r="V23" s="318"/>
      <c r="W23" s="318"/>
      <c r="X23" s="318"/>
      <c r="Y23" s="317"/>
    </row>
    <row r="24" spans="1:25" s="126" customFormat="1" ht="23.25" customHeight="1" x14ac:dyDescent="0.25">
      <c r="A24" s="317"/>
      <c r="B24" s="482" t="s">
        <v>401</v>
      </c>
      <c r="C24" s="378" t="s">
        <v>340</v>
      </c>
      <c r="D24" s="380" t="s">
        <v>121</v>
      </c>
      <c r="E24" s="338">
        <v>72</v>
      </c>
      <c r="F24" s="340"/>
      <c r="G24" s="340"/>
      <c r="H24" s="340"/>
      <c r="I24" s="340"/>
      <c r="J24" s="338">
        <v>72</v>
      </c>
      <c r="K24" s="340">
        <v>34</v>
      </c>
      <c r="L24" s="340">
        <v>38</v>
      </c>
      <c r="M24" s="340"/>
      <c r="N24" s="340">
        <v>34</v>
      </c>
      <c r="O24" s="344">
        <v>38</v>
      </c>
      <c r="P24" s="345"/>
      <c r="Q24" s="345"/>
      <c r="R24" s="345"/>
      <c r="S24" s="345"/>
      <c r="T24" s="345"/>
      <c r="U24" s="322"/>
      <c r="V24" s="318"/>
      <c r="W24" s="318"/>
      <c r="X24" s="316"/>
      <c r="Y24" s="317"/>
    </row>
    <row r="25" spans="1:25" s="126" customFormat="1" ht="25.5" customHeight="1" x14ac:dyDescent="0.25">
      <c r="A25" s="317"/>
      <c r="B25" s="482" t="s">
        <v>402</v>
      </c>
      <c r="C25" s="378" t="s">
        <v>343</v>
      </c>
      <c r="D25" s="380" t="s">
        <v>121</v>
      </c>
      <c r="E25" s="338">
        <v>108</v>
      </c>
      <c r="F25" s="340"/>
      <c r="G25" s="340"/>
      <c r="H25" s="340"/>
      <c r="I25" s="340"/>
      <c r="J25" s="338">
        <v>108</v>
      </c>
      <c r="K25" s="340">
        <v>82</v>
      </c>
      <c r="L25" s="340">
        <v>26</v>
      </c>
      <c r="M25" s="340"/>
      <c r="N25" s="340">
        <v>34</v>
      </c>
      <c r="O25" s="344">
        <v>74</v>
      </c>
      <c r="P25" s="345"/>
      <c r="Q25" s="345"/>
      <c r="R25" s="345"/>
      <c r="S25" s="345"/>
      <c r="T25" s="345"/>
      <c r="U25" s="322"/>
      <c r="V25" s="318"/>
      <c r="W25" s="318"/>
      <c r="X25" s="316"/>
      <c r="Y25" s="317"/>
    </row>
    <row r="26" spans="1:25" s="126" customFormat="1" ht="32.25" customHeight="1" x14ac:dyDescent="0.25">
      <c r="A26" s="317"/>
      <c r="B26" s="482" t="s">
        <v>403</v>
      </c>
      <c r="C26" s="378" t="s">
        <v>344</v>
      </c>
      <c r="D26" s="567" t="s">
        <v>348</v>
      </c>
      <c r="E26" s="338">
        <v>72</v>
      </c>
      <c r="F26" s="340"/>
      <c r="G26" s="340"/>
      <c r="H26" s="340"/>
      <c r="I26" s="340"/>
      <c r="J26" s="338">
        <v>72</v>
      </c>
      <c r="K26" s="340">
        <v>48</v>
      </c>
      <c r="L26" s="340">
        <v>24</v>
      </c>
      <c r="M26" s="340"/>
      <c r="N26" s="340">
        <v>34</v>
      </c>
      <c r="O26" s="344">
        <v>38</v>
      </c>
      <c r="P26" s="345"/>
      <c r="Q26" s="345"/>
      <c r="R26" s="345"/>
      <c r="S26" s="345"/>
      <c r="T26" s="345"/>
      <c r="U26" s="381"/>
      <c r="V26" s="316"/>
      <c r="W26" s="318"/>
      <c r="X26" s="318"/>
      <c r="Y26" s="317"/>
    </row>
    <row r="27" spans="1:25" s="126" customFormat="1" ht="25.5" customHeight="1" x14ac:dyDescent="0.25">
      <c r="A27" s="317"/>
      <c r="B27" s="482" t="s">
        <v>404</v>
      </c>
      <c r="C27" s="378" t="s">
        <v>345</v>
      </c>
      <c r="D27" s="567"/>
      <c r="E27" s="338">
        <v>72</v>
      </c>
      <c r="F27" s="340"/>
      <c r="G27" s="340"/>
      <c r="H27" s="340"/>
      <c r="I27" s="340"/>
      <c r="J27" s="338">
        <v>72</v>
      </c>
      <c r="K27" s="340">
        <v>48</v>
      </c>
      <c r="L27" s="340">
        <v>24</v>
      </c>
      <c r="M27" s="340"/>
      <c r="N27" s="340">
        <v>34</v>
      </c>
      <c r="O27" s="344">
        <v>38</v>
      </c>
      <c r="P27" s="345"/>
      <c r="Q27" s="345"/>
      <c r="R27" s="345"/>
      <c r="S27" s="345"/>
      <c r="T27" s="345"/>
      <c r="U27" s="382"/>
      <c r="V27" s="318"/>
      <c r="W27" s="318"/>
      <c r="X27" s="318"/>
      <c r="Y27" s="317"/>
    </row>
    <row r="28" spans="1:25" s="126" customFormat="1" ht="29.25" customHeight="1" x14ac:dyDescent="0.25">
      <c r="A28" s="317"/>
      <c r="B28" s="346"/>
      <c r="C28" s="378" t="s">
        <v>346</v>
      </c>
      <c r="D28" s="383"/>
      <c r="E28" s="338">
        <v>6</v>
      </c>
      <c r="F28" s="340"/>
      <c r="G28" s="340"/>
      <c r="H28" s="340"/>
      <c r="I28" s="340"/>
      <c r="J28" s="338">
        <v>6</v>
      </c>
      <c r="K28" s="340">
        <v>6</v>
      </c>
      <c r="L28" s="340"/>
      <c r="M28" s="340"/>
      <c r="N28" s="340">
        <v>4</v>
      </c>
      <c r="O28" s="340">
        <v>2</v>
      </c>
      <c r="P28" s="345"/>
      <c r="Q28" s="345"/>
      <c r="R28" s="345"/>
      <c r="S28" s="345"/>
      <c r="T28" s="345"/>
      <c r="U28" s="322"/>
      <c r="V28" s="318"/>
      <c r="W28" s="318"/>
      <c r="X28" s="318"/>
      <c r="Y28" s="317"/>
    </row>
    <row r="29" spans="1:25" s="126" customFormat="1" ht="34.5" customHeight="1" thickBot="1" x14ac:dyDescent="0.3">
      <c r="A29" s="317"/>
      <c r="B29" s="346"/>
      <c r="C29" s="384" t="s">
        <v>144</v>
      </c>
      <c r="D29" s="345"/>
      <c r="E29" s="342">
        <v>18</v>
      </c>
      <c r="F29" s="322"/>
      <c r="G29" s="322"/>
      <c r="H29" s="322"/>
      <c r="I29" s="322"/>
      <c r="J29" s="342">
        <v>18</v>
      </c>
      <c r="K29" s="322"/>
      <c r="L29" s="322">
        <v>18</v>
      </c>
      <c r="M29" s="322"/>
      <c r="N29" s="322"/>
      <c r="O29" s="322">
        <v>18</v>
      </c>
      <c r="P29" s="345"/>
      <c r="Q29" s="345"/>
      <c r="R29" s="345"/>
      <c r="S29" s="345"/>
      <c r="T29" s="345"/>
      <c r="U29" s="337"/>
      <c r="V29" s="316"/>
      <c r="W29" s="316"/>
      <c r="X29" s="316"/>
      <c r="Y29" s="317"/>
    </row>
    <row r="30" spans="1:25" s="126" customFormat="1" ht="53.25" customHeight="1" x14ac:dyDescent="0.25">
      <c r="A30" s="317"/>
      <c r="B30" s="385" t="s">
        <v>360</v>
      </c>
      <c r="C30" s="386" t="s">
        <v>146</v>
      </c>
      <c r="D30" s="366" t="s">
        <v>316</v>
      </c>
      <c r="E30" s="367">
        <f>SUM(E31:E36)</f>
        <v>360</v>
      </c>
      <c r="F30" s="367">
        <f>SUM(F31:F36)</f>
        <v>0</v>
      </c>
      <c r="G30" s="367">
        <f>SUM(G31:G36)</f>
        <v>0</v>
      </c>
      <c r="H30" s="367">
        <f>SUM(H31:H36)</f>
        <v>0</v>
      </c>
      <c r="I30" s="367"/>
      <c r="J30" s="367">
        <f t="shared" ref="J30:S30" si="0">SUM(J31:J36)</f>
        <v>360</v>
      </c>
      <c r="K30" s="367">
        <f t="shared" si="0"/>
        <v>106</v>
      </c>
      <c r="L30" s="367">
        <f t="shared" si="0"/>
        <v>254</v>
      </c>
      <c r="M30" s="367">
        <f t="shared" si="0"/>
        <v>0</v>
      </c>
      <c r="N30" s="367">
        <f t="shared" si="0"/>
        <v>0</v>
      </c>
      <c r="O30" s="367">
        <f t="shared" si="0"/>
        <v>0</v>
      </c>
      <c r="P30" s="367">
        <f t="shared" si="0"/>
        <v>306</v>
      </c>
      <c r="Q30" s="367">
        <f t="shared" si="0"/>
        <v>54</v>
      </c>
      <c r="R30" s="367">
        <f t="shared" si="0"/>
        <v>0</v>
      </c>
      <c r="S30" s="367">
        <f t="shared" si="0"/>
        <v>0</v>
      </c>
      <c r="T30" s="387"/>
      <c r="U30" s="387"/>
      <c r="V30" s="355"/>
      <c r="W30" s="324"/>
      <c r="X30" s="325"/>
      <c r="Y30" s="317"/>
    </row>
    <row r="31" spans="1:25" s="126" customFormat="1" ht="24.75" customHeight="1" x14ac:dyDescent="0.25">
      <c r="A31" s="317"/>
      <c r="B31" s="345" t="s">
        <v>351</v>
      </c>
      <c r="C31" s="388" t="s">
        <v>352</v>
      </c>
      <c r="D31" s="380" t="s">
        <v>289</v>
      </c>
      <c r="E31" s="352">
        <v>36</v>
      </c>
      <c r="F31" s="328"/>
      <c r="G31" s="328"/>
      <c r="H31" s="328"/>
      <c r="I31" s="328"/>
      <c r="J31" s="328">
        <v>36</v>
      </c>
      <c r="K31" s="328">
        <v>24</v>
      </c>
      <c r="L31" s="328">
        <v>12</v>
      </c>
      <c r="M31" s="328"/>
      <c r="N31" s="328"/>
      <c r="O31" s="328"/>
      <c r="P31" s="344">
        <v>36</v>
      </c>
      <c r="Q31" s="352"/>
      <c r="R31" s="347"/>
      <c r="S31" s="328"/>
      <c r="T31" s="387"/>
      <c r="U31" s="352"/>
      <c r="V31" s="329"/>
      <c r="W31" s="327"/>
      <c r="X31" s="326"/>
      <c r="Y31" s="317"/>
    </row>
    <row r="32" spans="1:25" s="126" customFormat="1" ht="53.25" customHeight="1" x14ac:dyDescent="0.25">
      <c r="A32" s="317"/>
      <c r="B32" s="345" t="s">
        <v>353</v>
      </c>
      <c r="C32" s="388" t="s">
        <v>321</v>
      </c>
      <c r="D32" s="380" t="s">
        <v>393</v>
      </c>
      <c r="E32" s="352">
        <v>62</v>
      </c>
      <c r="F32" s="328"/>
      <c r="G32" s="328"/>
      <c r="H32" s="328"/>
      <c r="I32" s="328"/>
      <c r="J32" s="328">
        <v>62</v>
      </c>
      <c r="K32" s="328">
        <v>0</v>
      </c>
      <c r="L32" s="328">
        <v>62</v>
      </c>
      <c r="M32" s="328"/>
      <c r="N32" s="328"/>
      <c r="O32" s="328"/>
      <c r="P32" s="377">
        <v>62</v>
      </c>
      <c r="Q32" s="328"/>
      <c r="R32" s="328"/>
      <c r="S32" s="328"/>
      <c r="T32" s="387"/>
      <c r="U32" s="352"/>
      <c r="V32" s="329"/>
      <c r="W32" s="327"/>
      <c r="X32" s="326"/>
      <c r="Y32" s="317"/>
    </row>
    <row r="33" spans="1:25" s="126" customFormat="1" ht="25.5" customHeight="1" x14ac:dyDescent="0.25">
      <c r="A33" s="317"/>
      <c r="B33" s="345" t="s">
        <v>354</v>
      </c>
      <c r="C33" s="388" t="s">
        <v>271</v>
      </c>
      <c r="D33" s="432" t="s">
        <v>289</v>
      </c>
      <c r="E33" s="352">
        <v>68</v>
      </c>
      <c r="F33" s="328"/>
      <c r="G33" s="328"/>
      <c r="H33" s="328"/>
      <c r="I33" s="328"/>
      <c r="J33" s="328">
        <v>68</v>
      </c>
      <c r="K33" s="328">
        <v>32</v>
      </c>
      <c r="L33" s="328">
        <v>36</v>
      </c>
      <c r="M33" s="328"/>
      <c r="N33" s="328"/>
      <c r="O33" s="328"/>
      <c r="P33" s="344">
        <v>68</v>
      </c>
      <c r="Q33" s="352"/>
      <c r="R33" s="418">
        <v>0</v>
      </c>
      <c r="S33" s="352">
        <v>0</v>
      </c>
      <c r="T33" s="387"/>
      <c r="U33" s="352"/>
      <c r="V33" s="329"/>
      <c r="W33" s="327"/>
      <c r="X33" s="326"/>
      <c r="Y33" s="317"/>
    </row>
    <row r="34" spans="1:25" s="126" customFormat="1" ht="27" customHeight="1" x14ac:dyDescent="0.25">
      <c r="A34" s="317"/>
      <c r="B34" s="345" t="s">
        <v>355</v>
      </c>
      <c r="C34" s="388" t="s">
        <v>132</v>
      </c>
      <c r="D34" s="432" t="s">
        <v>289</v>
      </c>
      <c r="E34" s="391">
        <v>122</v>
      </c>
      <c r="F34" s="328"/>
      <c r="G34" s="328"/>
      <c r="H34" s="328"/>
      <c r="I34" s="328"/>
      <c r="J34" s="328">
        <v>122</v>
      </c>
      <c r="K34" s="328">
        <v>2</v>
      </c>
      <c r="L34" s="328">
        <v>120</v>
      </c>
      <c r="M34" s="328"/>
      <c r="N34" s="328"/>
      <c r="O34" s="328"/>
      <c r="P34" s="418">
        <v>68</v>
      </c>
      <c r="Q34" s="377">
        <v>54</v>
      </c>
      <c r="R34" s="418">
        <v>0</v>
      </c>
      <c r="S34" s="352">
        <v>0</v>
      </c>
      <c r="T34" s="387"/>
      <c r="U34" s="391"/>
      <c r="V34" s="329"/>
      <c r="W34" s="327"/>
      <c r="X34" s="326"/>
      <c r="Y34" s="317"/>
    </row>
    <row r="35" spans="1:25" s="126" customFormat="1" ht="27" customHeight="1" x14ac:dyDescent="0.25">
      <c r="A35" s="317"/>
      <c r="B35" s="345" t="s">
        <v>356</v>
      </c>
      <c r="C35" s="388" t="s">
        <v>357</v>
      </c>
      <c r="D35" s="432" t="s">
        <v>289</v>
      </c>
      <c r="E35" s="352">
        <v>36</v>
      </c>
      <c r="F35" s="328"/>
      <c r="G35" s="328"/>
      <c r="H35" s="328"/>
      <c r="I35" s="328"/>
      <c r="J35" s="328">
        <v>36</v>
      </c>
      <c r="K35" s="328">
        <v>24</v>
      </c>
      <c r="L35" s="328">
        <v>12</v>
      </c>
      <c r="M35" s="328"/>
      <c r="N35" s="328"/>
      <c r="O35" s="328"/>
      <c r="P35" s="344">
        <v>36</v>
      </c>
      <c r="Q35" s="481"/>
      <c r="R35" s="352"/>
      <c r="S35" s="418"/>
      <c r="T35" s="387"/>
      <c r="U35" s="352"/>
      <c r="V35" s="329"/>
      <c r="W35" s="327"/>
      <c r="X35" s="326"/>
      <c r="Y35" s="317"/>
    </row>
    <row r="36" spans="1:25" s="116" customFormat="1" ht="26.25" x14ac:dyDescent="0.25">
      <c r="A36" s="315"/>
      <c r="B36" s="345" t="s">
        <v>358</v>
      </c>
      <c r="C36" s="388" t="s">
        <v>359</v>
      </c>
      <c r="D36" s="432" t="s">
        <v>289</v>
      </c>
      <c r="E36" s="338">
        <v>36</v>
      </c>
      <c r="F36" s="322"/>
      <c r="G36" s="322"/>
      <c r="H36" s="322"/>
      <c r="I36" s="322"/>
      <c r="J36" s="322">
        <v>36</v>
      </c>
      <c r="K36" s="322">
        <v>24</v>
      </c>
      <c r="L36" s="322">
        <v>12</v>
      </c>
      <c r="M36" s="322"/>
      <c r="N36" s="322"/>
      <c r="O36" s="322"/>
      <c r="P36" s="377">
        <v>36</v>
      </c>
      <c r="Q36" s="481"/>
      <c r="R36" s="328"/>
      <c r="S36" s="322"/>
      <c r="T36" s="387"/>
      <c r="U36" s="328"/>
      <c r="V36" s="329"/>
      <c r="W36" s="330"/>
      <c r="X36" s="331"/>
      <c r="Y36" s="315"/>
    </row>
    <row r="37" spans="1:25" s="126" customFormat="1" ht="32.25" customHeight="1" x14ac:dyDescent="0.25">
      <c r="A37" s="317"/>
      <c r="B37" s="345"/>
      <c r="C37" s="392" t="s">
        <v>144</v>
      </c>
      <c r="D37" s="393"/>
      <c r="E37" s="338"/>
      <c r="F37" s="322"/>
      <c r="G37" s="322"/>
      <c r="H37" s="322"/>
      <c r="I37" s="322"/>
      <c r="J37" s="322"/>
      <c r="K37" s="322"/>
      <c r="L37" s="322"/>
      <c r="M37" s="322"/>
      <c r="N37" s="322"/>
      <c r="O37" s="322"/>
      <c r="P37" s="322"/>
      <c r="Q37" s="322"/>
      <c r="R37" s="322"/>
      <c r="S37" s="322"/>
      <c r="T37" s="387"/>
      <c r="U37" s="328"/>
      <c r="V37" s="329"/>
      <c r="W37" s="327"/>
      <c r="X37" s="326"/>
      <c r="Y37" s="317"/>
    </row>
    <row r="38" spans="1:25" s="108" customFormat="1" ht="30.75" customHeight="1" x14ac:dyDescent="0.25">
      <c r="A38" s="318"/>
      <c r="B38" s="364" t="s">
        <v>158</v>
      </c>
      <c r="C38" s="365" t="s">
        <v>159</v>
      </c>
      <c r="D38" s="366" t="s">
        <v>337</v>
      </c>
      <c r="E38" s="394">
        <f>E39+E40+E41+E42+E43+E44+E45</f>
        <v>432</v>
      </c>
      <c r="F38" s="367">
        <f>SUM(F39:F44)</f>
        <v>36</v>
      </c>
      <c r="G38" s="367">
        <f>SUM(G39:G44)</f>
        <v>0</v>
      </c>
      <c r="H38" s="367">
        <f>SUM(H39:H44)</f>
        <v>0</v>
      </c>
      <c r="I38" s="394"/>
      <c r="J38" s="367">
        <f>J39+J40+J41+J42+J43+J44+J45</f>
        <v>396</v>
      </c>
      <c r="K38" s="367">
        <f t="shared" ref="K38:S38" si="1">SUM(K39:K44)</f>
        <v>180</v>
      </c>
      <c r="L38" s="367">
        <f>L39+L40+L41+L42+L43+L44+L45</f>
        <v>216</v>
      </c>
      <c r="M38" s="367">
        <f t="shared" si="1"/>
        <v>0</v>
      </c>
      <c r="N38" s="367">
        <f t="shared" si="1"/>
        <v>0</v>
      </c>
      <c r="O38" s="367">
        <f t="shared" si="1"/>
        <v>0</v>
      </c>
      <c r="P38" s="367">
        <f t="shared" si="1"/>
        <v>246</v>
      </c>
      <c r="Q38" s="367">
        <f>Q39+Q40+Q41+Q42+Q43+Q44+Q45</f>
        <v>150</v>
      </c>
      <c r="R38" s="367">
        <f t="shared" si="1"/>
        <v>36</v>
      </c>
      <c r="S38" s="367">
        <f t="shared" si="1"/>
        <v>0</v>
      </c>
      <c r="T38" s="387"/>
      <c r="U38" s="328"/>
      <c r="V38" s="356"/>
      <c r="W38" s="327"/>
      <c r="X38" s="326"/>
      <c r="Y38" s="318"/>
    </row>
    <row r="39" spans="1:25" s="126" customFormat="1" ht="32.25" customHeight="1" x14ac:dyDescent="0.25">
      <c r="A39" s="317"/>
      <c r="B39" s="395" t="s">
        <v>160</v>
      </c>
      <c r="C39" s="388" t="s">
        <v>361</v>
      </c>
      <c r="D39" s="390" t="s">
        <v>395</v>
      </c>
      <c r="E39" s="352">
        <v>96</v>
      </c>
      <c r="F39" s="328">
        <v>6</v>
      </c>
      <c r="G39" s="328"/>
      <c r="H39" s="396"/>
      <c r="I39" s="396"/>
      <c r="J39" s="328">
        <v>90</v>
      </c>
      <c r="K39" s="328">
        <v>48</v>
      </c>
      <c r="L39" s="334">
        <v>42</v>
      </c>
      <c r="M39" s="328"/>
      <c r="N39" s="397"/>
      <c r="O39" s="397"/>
      <c r="P39" s="397">
        <v>68</v>
      </c>
      <c r="Q39" s="472">
        <v>22</v>
      </c>
      <c r="R39" s="397"/>
      <c r="S39" s="397"/>
      <c r="T39" s="387"/>
      <c r="U39" s="397"/>
      <c r="V39" s="357"/>
      <c r="W39" s="332"/>
      <c r="X39" s="333"/>
      <c r="Y39" s="317"/>
    </row>
    <row r="40" spans="1:25" s="126" customFormat="1" ht="34.5" customHeight="1" x14ac:dyDescent="0.25">
      <c r="A40" s="317"/>
      <c r="B40" s="395" t="s">
        <v>161</v>
      </c>
      <c r="C40" s="388" t="s">
        <v>362</v>
      </c>
      <c r="D40" s="390" t="s">
        <v>394</v>
      </c>
      <c r="E40" s="352">
        <v>84</v>
      </c>
      <c r="F40" s="352">
        <v>12</v>
      </c>
      <c r="G40" s="352"/>
      <c r="H40" s="352"/>
      <c r="I40" s="328"/>
      <c r="J40" s="328">
        <v>72</v>
      </c>
      <c r="K40" s="328">
        <v>36</v>
      </c>
      <c r="L40" s="334">
        <v>36</v>
      </c>
      <c r="M40" s="328"/>
      <c r="N40" s="397"/>
      <c r="O40" s="397"/>
      <c r="P40" s="397">
        <v>50</v>
      </c>
      <c r="Q40" s="484">
        <v>22</v>
      </c>
      <c r="R40" s="397"/>
      <c r="S40" s="397"/>
      <c r="T40" s="387"/>
      <c r="U40" s="397"/>
      <c r="V40" s="357"/>
      <c r="W40" s="332"/>
      <c r="X40" s="333"/>
      <c r="Y40" s="317"/>
    </row>
    <row r="41" spans="1:25" s="126" customFormat="1" ht="25.5" customHeight="1" x14ac:dyDescent="0.25">
      <c r="A41" s="317"/>
      <c r="B41" s="395" t="s">
        <v>162</v>
      </c>
      <c r="C41" s="388" t="s">
        <v>363</v>
      </c>
      <c r="D41" s="390" t="s">
        <v>394</v>
      </c>
      <c r="E41" s="352">
        <v>84</v>
      </c>
      <c r="F41" s="352">
        <v>12</v>
      </c>
      <c r="G41" s="352"/>
      <c r="H41" s="352"/>
      <c r="I41" s="328"/>
      <c r="J41" s="328">
        <v>72</v>
      </c>
      <c r="K41" s="328">
        <v>24</v>
      </c>
      <c r="L41" s="334">
        <v>48</v>
      </c>
      <c r="M41" s="328"/>
      <c r="N41" s="397"/>
      <c r="O41" s="397"/>
      <c r="P41" s="397">
        <v>36</v>
      </c>
      <c r="Q41" s="472">
        <v>36</v>
      </c>
      <c r="R41" s="397"/>
      <c r="S41" s="397"/>
      <c r="T41" s="387"/>
      <c r="U41" s="397"/>
      <c r="V41" s="357"/>
      <c r="W41" s="332"/>
      <c r="X41" s="333"/>
      <c r="Y41" s="317"/>
    </row>
    <row r="42" spans="1:25" s="126" customFormat="1" ht="23.25" customHeight="1" x14ac:dyDescent="0.25">
      <c r="A42" s="317"/>
      <c r="B42" s="395" t="s">
        <v>163</v>
      </c>
      <c r="C42" s="388" t="s">
        <v>364</v>
      </c>
      <c r="D42" s="390" t="s">
        <v>395</v>
      </c>
      <c r="E42" s="352">
        <v>96</v>
      </c>
      <c r="F42" s="352">
        <v>6</v>
      </c>
      <c r="G42" s="352"/>
      <c r="H42" s="352"/>
      <c r="I42" s="328"/>
      <c r="J42" s="328">
        <v>90</v>
      </c>
      <c r="K42" s="328">
        <v>36</v>
      </c>
      <c r="L42" s="334">
        <v>54</v>
      </c>
      <c r="M42" s="328"/>
      <c r="N42" s="397"/>
      <c r="O42" s="397"/>
      <c r="P42" s="397">
        <v>56</v>
      </c>
      <c r="Q42" s="472">
        <v>34</v>
      </c>
      <c r="R42" s="397"/>
      <c r="S42" s="397"/>
      <c r="T42" s="387"/>
      <c r="U42" s="397"/>
      <c r="V42" s="357"/>
      <c r="W42" s="332"/>
      <c r="X42" s="333"/>
      <c r="Y42" s="317"/>
    </row>
    <row r="43" spans="1:25" s="126" customFormat="1" ht="51" customHeight="1" x14ac:dyDescent="0.25">
      <c r="A43" s="317"/>
      <c r="B43" s="395" t="s">
        <v>164</v>
      </c>
      <c r="C43" s="388" t="s">
        <v>377</v>
      </c>
      <c r="D43" s="468" t="s">
        <v>393</v>
      </c>
      <c r="E43" s="352">
        <v>36</v>
      </c>
      <c r="F43" s="352"/>
      <c r="G43" s="352"/>
      <c r="H43" s="352"/>
      <c r="I43" s="328"/>
      <c r="J43" s="328">
        <v>36</v>
      </c>
      <c r="K43" s="328">
        <v>18</v>
      </c>
      <c r="L43" s="334">
        <v>18</v>
      </c>
      <c r="M43" s="328"/>
      <c r="N43" s="397"/>
      <c r="O43" s="397"/>
      <c r="P43" s="398">
        <v>36</v>
      </c>
      <c r="Q43" s="397"/>
      <c r="R43" s="397"/>
      <c r="S43" s="397"/>
      <c r="T43" s="387"/>
      <c r="U43" s="397"/>
      <c r="V43" s="357"/>
      <c r="W43" s="332"/>
      <c r="X43" s="333"/>
      <c r="Y43" s="317"/>
    </row>
    <row r="44" spans="1:25" s="126" customFormat="1" ht="23.25" customHeight="1" x14ac:dyDescent="0.25">
      <c r="A44" s="317"/>
      <c r="B44" s="395" t="s">
        <v>165</v>
      </c>
      <c r="C44" s="388" t="s">
        <v>265</v>
      </c>
      <c r="D44" s="468" t="s">
        <v>393</v>
      </c>
      <c r="E44" s="399">
        <v>36</v>
      </c>
      <c r="F44" s="352"/>
      <c r="G44" s="352"/>
      <c r="H44" s="352"/>
      <c r="I44" s="400"/>
      <c r="J44" s="328">
        <v>36</v>
      </c>
      <c r="K44" s="328">
        <v>18</v>
      </c>
      <c r="L44" s="334">
        <v>18</v>
      </c>
      <c r="M44" s="328"/>
      <c r="N44" s="397"/>
      <c r="O44" s="397"/>
      <c r="P44" s="397"/>
      <c r="Q44" s="397"/>
      <c r="R44" s="414">
        <v>36</v>
      </c>
      <c r="S44" s="415"/>
      <c r="T44" s="387"/>
      <c r="U44" s="397"/>
      <c r="V44" s="357"/>
      <c r="W44" s="332"/>
      <c r="X44" s="333"/>
      <c r="Y44" s="317"/>
    </row>
    <row r="45" spans="1:25" s="126" customFormat="1" ht="23.25" customHeight="1" x14ac:dyDescent="0.25">
      <c r="A45" s="317"/>
      <c r="B45" s="395"/>
      <c r="C45" s="419" t="s">
        <v>144</v>
      </c>
      <c r="D45" s="390"/>
      <c r="E45" s="399"/>
      <c r="F45" s="352"/>
      <c r="G45" s="352"/>
      <c r="H45" s="352"/>
      <c r="I45" s="400"/>
      <c r="J45" s="418"/>
      <c r="K45" s="418"/>
      <c r="L45" s="334"/>
      <c r="M45" s="418"/>
      <c r="N45" s="397"/>
      <c r="O45" s="397"/>
      <c r="P45" s="397"/>
      <c r="Q45" s="397">
        <v>36</v>
      </c>
      <c r="R45" s="401"/>
      <c r="S45" s="397"/>
      <c r="T45" s="387"/>
      <c r="U45" s="397"/>
      <c r="V45" s="357"/>
      <c r="W45" s="332"/>
      <c r="X45" s="333"/>
      <c r="Y45" s="317"/>
    </row>
    <row r="46" spans="1:25" s="126" customFormat="1" ht="32.25" customHeight="1" x14ac:dyDescent="0.25">
      <c r="A46" s="317"/>
      <c r="B46" s="385" t="s">
        <v>169</v>
      </c>
      <c r="C46" s="386" t="s">
        <v>170</v>
      </c>
      <c r="D46" s="402" t="s">
        <v>294</v>
      </c>
      <c r="E46" s="367">
        <f>E47+E54+E61+E68</f>
        <v>1800</v>
      </c>
      <c r="F46" s="367">
        <f>F47+F54+F61+F76</f>
        <v>30</v>
      </c>
      <c r="G46" s="367">
        <f>G47+G54+G61+G68</f>
        <v>24</v>
      </c>
      <c r="H46" s="367">
        <f>H47+H54+H61+H76</f>
        <v>576</v>
      </c>
      <c r="I46" s="367"/>
      <c r="J46" s="367">
        <f>J47+J54+J61+J68</f>
        <v>1170</v>
      </c>
      <c r="K46" s="367">
        <f t="shared" ref="K46:N46" si="2">K47+K54+K61</f>
        <v>446</v>
      </c>
      <c r="L46" s="367">
        <f t="shared" si="2"/>
        <v>412</v>
      </c>
      <c r="M46" s="367">
        <f t="shared" si="2"/>
        <v>0</v>
      </c>
      <c r="N46" s="367">
        <f t="shared" si="2"/>
        <v>0</v>
      </c>
      <c r="O46" s="367">
        <f>O47+O54+O61+O77</f>
        <v>0</v>
      </c>
      <c r="P46" s="367">
        <v>0</v>
      </c>
      <c r="Q46" s="367">
        <f>Q47+Q54+Q61+Q77</f>
        <v>660</v>
      </c>
      <c r="R46" s="367">
        <f>R47+R54+R61+R68</f>
        <v>576</v>
      </c>
      <c r="S46" s="367">
        <f>S61+S68</f>
        <v>504</v>
      </c>
      <c r="T46" s="387"/>
      <c r="U46" s="328"/>
      <c r="V46" s="329"/>
      <c r="W46" s="327"/>
      <c r="X46" s="326"/>
      <c r="Y46" s="317"/>
    </row>
    <row r="47" spans="1:25" s="126" customFormat="1" ht="29.25" customHeight="1" x14ac:dyDescent="0.25">
      <c r="A47" s="317"/>
      <c r="B47" s="403" t="s">
        <v>173</v>
      </c>
      <c r="C47" s="404" t="s">
        <v>366</v>
      </c>
      <c r="D47" s="405" t="s">
        <v>291</v>
      </c>
      <c r="E47" s="406">
        <f>F47+G47+H47+J47</f>
        <v>406</v>
      </c>
      <c r="F47" s="406">
        <f>SUM(F48:F52)</f>
        <v>18</v>
      </c>
      <c r="G47" s="406">
        <f>G48+G49+G50+G51+G52+G53</f>
        <v>6</v>
      </c>
      <c r="H47" s="406">
        <f t="shared" ref="H47:P47" si="3">SUM(H48:H52)</f>
        <v>144</v>
      </c>
      <c r="I47" s="406"/>
      <c r="J47" s="406">
        <f>J48+J49+J50+J51+J52+J53</f>
        <v>238</v>
      </c>
      <c r="K47" s="406">
        <f t="shared" si="3"/>
        <v>118</v>
      </c>
      <c r="L47" s="406">
        <f t="shared" si="3"/>
        <v>120</v>
      </c>
      <c r="M47" s="406">
        <f t="shared" si="3"/>
        <v>0</v>
      </c>
      <c r="N47" s="406">
        <f t="shared" si="3"/>
        <v>0</v>
      </c>
      <c r="O47" s="406">
        <f t="shared" si="3"/>
        <v>0</v>
      </c>
      <c r="P47" s="406">
        <f t="shared" si="3"/>
        <v>0</v>
      </c>
      <c r="Q47" s="407">
        <f>Q48+Q49+Q50+Q51+Q52+Q53</f>
        <v>192</v>
      </c>
      <c r="R47" s="407">
        <f>R48+R49+R50+R51+R52+R53</f>
        <v>214</v>
      </c>
      <c r="S47" s="407"/>
      <c r="T47" s="347"/>
      <c r="U47" s="328"/>
      <c r="V47" s="356"/>
      <c r="W47" s="330"/>
      <c r="X47" s="326"/>
      <c r="Y47" s="317"/>
    </row>
    <row r="48" spans="1:25" s="126" customFormat="1" ht="33" customHeight="1" x14ac:dyDescent="0.25">
      <c r="A48" s="317"/>
      <c r="B48" s="388" t="s">
        <v>174</v>
      </c>
      <c r="C48" s="388" t="s">
        <v>378</v>
      </c>
      <c r="D48" s="470" t="s">
        <v>395</v>
      </c>
      <c r="E48" s="352">
        <v>94</v>
      </c>
      <c r="F48" s="328">
        <v>6</v>
      </c>
      <c r="G48" s="347"/>
      <c r="H48" s="328"/>
      <c r="I48" s="328"/>
      <c r="J48" s="328">
        <v>88</v>
      </c>
      <c r="K48" s="328">
        <v>42</v>
      </c>
      <c r="L48" s="328">
        <v>46</v>
      </c>
      <c r="M48" s="328"/>
      <c r="N48" s="409"/>
      <c r="O48" s="409"/>
      <c r="P48" s="397"/>
      <c r="Q48" s="397">
        <v>68</v>
      </c>
      <c r="R48" s="472">
        <v>20</v>
      </c>
      <c r="S48" s="397"/>
      <c r="T48" s="347"/>
      <c r="U48" s="397"/>
      <c r="V48" s="357"/>
      <c r="W48" s="332"/>
      <c r="X48" s="326"/>
      <c r="Y48" s="317"/>
    </row>
    <row r="49" spans="1:25" s="126" customFormat="1" ht="33" customHeight="1" x14ac:dyDescent="0.25">
      <c r="A49" s="317"/>
      <c r="B49" s="388" t="s">
        <v>367</v>
      </c>
      <c r="C49" s="383" t="s">
        <v>365</v>
      </c>
      <c r="D49" s="470" t="s">
        <v>394</v>
      </c>
      <c r="E49" s="352">
        <v>86</v>
      </c>
      <c r="F49" s="328">
        <v>6</v>
      </c>
      <c r="G49" s="347"/>
      <c r="H49" s="328"/>
      <c r="I49" s="328"/>
      <c r="J49" s="328">
        <v>80</v>
      </c>
      <c r="K49" s="328">
        <v>34</v>
      </c>
      <c r="L49" s="328">
        <v>46</v>
      </c>
      <c r="M49" s="328"/>
      <c r="N49" s="409"/>
      <c r="O49" s="409"/>
      <c r="P49" s="397"/>
      <c r="Q49" s="340">
        <v>62</v>
      </c>
      <c r="R49" s="467">
        <v>18</v>
      </c>
      <c r="S49" s="397"/>
      <c r="T49" s="347"/>
      <c r="U49" s="397"/>
      <c r="V49" s="357"/>
      <c r="W49" s="332"/>
      <c r="X49" s="326"/>
      <c r="Y49" s="317"/>
    </row>
    <row r="50" spans="1:25" s="126" customFormat="1" ht="33" customHeight="1" x14ac:dyDescent="0.25">
      <c r="A50" s="317"/>
      <c r="B50" s="388" t="s">
        <v>374</v>
      </c>
      <c r="C50" s="383" t="s">
        <v>368</v>
      </c>
      <c r="D50" s="470" t="s">
        <v>395</v>
      </c>
      <c r="E50" s="410">
        <v>76</v>
      </c>
      <c r="F50" s="410">
        <v>6</v>
      </c>
      <c r="G50" s="410"/>
      <c r="H50" s="410"/>
      <c r="I50" s="410"/>
      <c r="J50" s="410">
        <v>70</v>
      </c>
      <c r="K50" s="410">
        <v>42</v>
      </c>
      <c r="L50" s="411">
        <v>28</v>
      </c>
      <c r="M50" s="410"/>
      <c r="N50" s="410"/>
      <c r="O50" s="410"/>
      <c r="P50" s="410"/>
      <c r="Q50" s="410">
        <v>62</v>
      </c>
      <c r="R50" s="473">
        <v>8</v>
      </c>
      <c r="S50" s="444"/>
      <c r="T50" s="347"/>
      <c r="U50" s="397"/>
      <c r="V50" s="357"/>
      <c r="W50" s="332"/>
      <c r="X50" s="326"/>
      <c r="Y50" s="317"/>
    </row>
    <row r="51" spans="1:25" s="126" customFormat="1" ht="28.5" customHeight="1" x14ac:dyDescent="0.25">
      <c r="A51" s="317"/>
      <c r="B51" s="412" t="s">
        <v>175</v>
      </c>
      <c r="C51" s="412" t="s">
        <v>176</v>
      </c>
      <c r="D51" s="468" t="s">
        <v>393</v>
      </c>
      <c r="E51" s="352">
        <v>36</v>
      </c>
      <c r="F51" s="352"/>
      <c r="G51" s="347"/>
      <c r="H51" s="328">
        <v>36</v>
      </c>
      <c r="I51" s="328"/>
      <c r="J51" s="328"/>
      <c r="K51" s="328"/>
      <c r="L51" s="328"/>
      <c r="M51" s="328"/>
      <c r="N51" s="413"/>
      <c r="O51" s="413"/>
      <c r="P51" s="413"/>
      <c r="Q51" s="415"/>
      <c r="R51" s="414">
        <v>36</v>
      </c>
      <c r="S51" s="413"/>
      <c r="T51" s="347"/>
      <c r="U51" s="415"/>
      <c r="V51" s="358"/>
      <c r="W51" s="335"/>
      <c r="X51" s="326"/>
      <c r="Y51" s="317"/>
    </row>
    <row r="52" spans="1:25" s="126" customFormat="1" ht="29.25" customHeight="1" x14ac:dyDescent="0.25">
      <c r="A52" s="317"/>
      <c r="B52" s="412" t="s">
        <v>177</v>
      </c>
      <c r="C52" s="412" t="s">
        <v>178</v>
      </c>
      <c r="D52" s="468" t="s">
        <v>289</v>
      </c>
      <c r="E52" s="352">
        <v>108</v>
      </c>
      <c r="F52" s="352"/>
      <c r="G52" s="347"/>
      <c r="H52" s="328">
        <v>108</v>
      </c>
      <c r="I52" s="328"/>
      <c r="J52" s="328"/>
      <c r="K52" s="328"/>
      <c r="L52" s="328"/>
      <c r="M52" s="328"/>
      <c r="N52" s="413"/>
      <c r="O52" s="413"/>
      <c r="P52" s="413"/>
      <c r="Q52" s="415"/>
      <c r="R52" s="414">
        <v>108</v>
      </c>
      <c r="S52" s="409"/>
      <c r="T52" s="389"/>
      <c r="U52" s="415"/>
      <c r="V52" s="357"/>
      <c r="W52" s="332"/>
      <c r="X52" s="326"/>
      <c r="Y52" s="317"/>
    </row>
    <row r="53" spans="1:25" s="451" customFormat="1" ht="31.5" customHeight="1" x14ac:dyDescent="0.25">
      <c r="A53" s="442"/>
      <c r="B53" s="348"/>
      <c r="C53" s="349" t="s">
        <v>179</v>
      </c>
      <c r="D53" s="443" t="s">
        <v>240</v>
      </c>
      <c r="E53" s="444">
        <v>6</v>
      </c>
      <c r="F53" s="444"/>
      <c r="G53" s="376">
        <v>6</v>
      </c>
      <c r="H53" s="376"/>
      <c r="I53" s="376"/>
      <c r="J53" s="376"/>
      <c r="K53" s="376"/>
      <c r="L53" s="376"/>
      <c r="M53" s="376"/>
      <c r="N53" s="445"/>
      <c r="O53" s="445"/>
      <c r="P53" s="376"/>
      <c r="Q53" s="376"/>
      <c r="R53" s="471">
        <v>24</v>
      </c>
      <c r="S53" s="471" t="s">
        <v>396</v>
      </c>
      <c r="T53" s="445"/>
      <c r="U53" s="447"/>
      <c r="V53" s="448"/>
      <c r="W53" s="449"/>
      <c r="X53" s="450"/>
      <c r="Y53" s="442"/>
    </row>
    <row r="54" spans="1:25" s="126" customFormat="1" ht="36.75" customHeight="1" x14ac:dyDescent="0.25">
      <c r="A54" s="317"/>
      <c r="B54" s="417" t="s">
        <v>180</v>
      </c>
      <c r="C54" s="404" t="s">
        <v>369</v>
      </c>
      <c r="D54" s="405" t="s">
        <v>242</v>
      </c>
      <c r="E54" s="406">
        <f>E55+E56+E57+E58+E59+E60</f>
        <v>398</v>
      </c>
      <c r="F54" s="406">
        <f>SUM(F55:F59)</f>
        <v>0</v>
      </c>
      <c r="G54" s="406">
        <f>G55+G56+G57+G58+G59+G60</f>
        <v>6</v>
      </c>
      <c r="H54" s="406">
        <f>SUM(H55:H60)</f>
        <v>144</v>
      </c>
      <c r="I54" s="406"/>
      <c r="J54" s="406">
        <f t="shared" ref="J54:S54" si="4">SUM(J55:J59)</f>
        <v>248</v>
      </c>
      <c r="K54" s="406">
        <f t="shared" si="4"/>
        <v>146</v>
      </c>
      <c r="L54" s="406">
        <f t="shared" si="4"/>
        <v>102</v>
      </c>
      <c r="M54" s="406">
        <f t="shared" si="4"/>
        <v>0</v>
      </c>
      <c r="N54" s="406">
        <f t="shared" si="4"/>
        <v>0</v>
      </c>
      <c r="O54" s="406">
        <f t="shared" si="4"/>
        <v>0</v>
      </c>
      <c r="P54" s="406">
        <f t="shared" si="4"/>
        <v>60</v>
      </c>
      <c r="Q54" s="406">
        <f>Q55+Q56+Q57+Q58+Q59+Q60</f>
        <v>306</v>
      </c>
      <c r="R54" s="408">
        <f>R55+R56+R57+R58+R59+R60</f>
        <v>32</v>
      </c>
      <c r="S54" s="407">
        <f t="shared" si="4"/>
        <v>0</v>
      </c>
      <c r="T54" s="347"/>
      <c r="U54" s="397"/>
      <c r="V54" s="357"/>
      <c r="W54" s="332"/>
      <c r="X54" s="326"/>
      <c r="Y54" s="317"/>
    </row>
    <row r="55" spans="1:25" s="126" customFormat="1" ht="48.75" customHeight="1" x14ac:dyDescent="0.25">
      <c r="A55" s="317"/>
      <c r="B55" s="388" t="s">
        <v>181</v>
      </c>
      <c r="C55" s="388" t="s">
        <v>370</v>
      </c>
      <c r="D55" s="468" t="s">
        <v>289</v>
      </c>
      <c r="E55" s="352">
        <v>76</v>
      </c>
      <c r="F55" s="328"/>
      <c r="G55" s="347"/>
      <c r="H55" s="328"/>
      <c r="I55" s="328"/>
      <c r="J55" s="328">
        <v>76</v>
      </c>
      <c r="K55" s="328">
        <v>42</v>
      </c>
      <c r="L55" s="328">
        <v>34</v>
      </c>
      <c r="M55" s="328"/>
      <c r="N55" s="409"/>
      <c r="O55" s="409"/>
      <c r="P55" s="409">
        <v>60</v>
      </c>
      <c r="Q55" s="398">
        <v>16</v>
      </c>
      <c r="R55" s="397"/>
      <c r="S55" s="397"/>
      <c r="T55" s="566"/>
      <c r="U55" s="397"/>
      <c r="V55" s="357"/>
      <c r="W55" s="332"/>
      <c r="X55" s="326"/>
      <c r="Y55" s="317"/>
    </row>
    <row r="56" spans="1:25" s="126" customFormat="1" ht="36" customHeight="1" x14ac:dyDescent="0.25">
      <c r="A56" s="317"/>
      <c r="B56" s="388" t="s">
        <v>183</v>
      </c>
      <c r="C56" s="388" t="s">
        <v>379</v>
      </c>
      <c r="D56" s="470" t="s">
        <v>395</v>
      </c>
      <c r="E56" s="352">
        <v>96</v>
      </c>
      <c r="F56" s="328"/>
      <c r="G56" s="347"/>
      <c r="H56" s="328"/>
      <c r="I56" s="328"/>
      <c r="J56" s="328">
        <v>96</v>
      </c>
      <c r="K56" s="328">
        <v>62</v>
      </c>
      <c r="L56" s="328">
        <v>34</v>
      </c>
      <c r="M56" s="352"/>
      <c r="N56" s="409"/>
      <c r="O56" s="409"/>
      <c r="P56" s="409"/>
      <c r="Q56" s="398">
        <v>64</v>
      </c>
      <c r="R56" s="397">
        <v>32</v>
      </c>
      <c r="S56" s="397"/>
      <c r="T56" s="566"/>
      <c r="U56" s="415"/>
      <c r="V56" s="357"/>
      <c r="W56" s="332"/>
      <c r="X56" s="326"/>
      <c r="Y56" s="317"/>
    </row>
    <row r="57" spans="1:25" s="126" customFormat="1" ht="36" customHeight="1" x14ac:dyDescent="0.25">
      <c r="A57" s="317"/>
      <c r="B57" s="388" t="s">
        <v>372</v>
      </c>
      <c r="C57" s="388" t="s">
        <v>371</v>
      </c>
      <c r="D57" s="470" t="s">
        <v>395</v>
      </c>
      <c r="E57" s="352">
        <v>76</v>
      </c>
      <c r="F57" s="328"/>
      <c r="G57" s="347"/>
      <c r="H57" s="328"/>
      <c r="I57" s="328"/>
      <c r="J57" s="328">
        <v>76</v>
      </c>
      <c r="K57" s="328">
        <v>42</v>
      </c>
      <c r="L57" s="328">
        <v>34</v>
      </c>
      <c r="M57" s="352"/>
      <c r="N57" s="409"/>
      <c r="O57" s="409"/>
      <c r="P57" s="409"/>
      <c r="Q57" s="398">
        <v>76</v>
      </c>
      <c r="R57" s="397"/>
      <c r="S57" s="397"/>
      <c r="T57" s="566"/>
      <c r="U57" s="415"/>
      <c r="V57" s="357"/>
      <c r="W57" s="332"/>
      <c r="X57" s="326"/>
      <c r="Y57" s="317"/>
    </row>
    <row r="58" spans="1:25" s="126" customFormat="1" ht="25.5" customHeight="1" x14ac:dyDescent="0.25">
      <c r="A58" s="317"/>
      <c r="B58" s="412" t="s">
        <v>184</v>
      </c>
      <c r="C58" s="412" t="s">
        <v>176</v>
      </c>
      <c r="D58" s="468" t="s">
        <v>393</v>
      </c>
      <c r="E58" s="352">
        <v>36</v>
      </c>
      <c r="F58" s="328"/>
      <c r="G58" s="347"/>
      <c r="H58" s="328">
        <v>36</v>
      </c>
      <c r="I58" s="328"/>
      <c r="J58" s="328"/>
      <c r="K58" s="328"/>
      <c r="L58" s="328"/>
      <c r="M58" s="328"/>
      <c r="N58" s="413"/>
      <c r="O58" s="413"/>
      <c r="P58" s="413"/>
      <c r="Q58" s="414">
        <v>36</v>
      </c>
      <c r="R58" s="397"/>
      <c r="S58" s="397"/>
      <c r="T58" s="566"/>
      <c r="U58" s="415"/>
      <c r="V58" s="357"/>
      <c r="W58" s="332"/>
      <c r="X58" s="326"/>
      <c r="Y58" s="317"/>
    </row>
    <row r="59" spans="1:25" s="126" customFormat="1" ht="29.25" customHeight="1" x14ac:dyDescent="0.25">
      <c r="A59" s="317"/>
      <c r="B59" s="412" t="s">
        <v>185</v>
      </c>
      <c r="C59" s="412" t="s">
        <v>178</v>
      </c>
      <c r="D59" s="468" t="s">
        <v>289</v>
      </c>
      <c r="E59" s="352">
        <v>108</v>
      </c>
      <c r="F59" s="328"/>
      <c r="G59" s="347"/>
      <c r="H59" s="328">
        <v>108</v>
      </c>
      <c r="I59" s="328"/>
      <c r="J59" s="328"/>
      <c r="K59" s="328"/>
      <c r="L59" s="328"/>
      <c r="M59" s="328"/>
      <c r="N59" s="413"/>
      <c r="O59" s="413"/>
      <c r="P59" s="413"/>
      <c r="Q59" s="414">
        <v>108</v>
      </c>
      <c r="R59" s="397"/>
      <c r="S59" s="397"/>
      <c r="T59" s="566"/>
      <c r="U59" s="416"/>
      <c r="V59" s="357"/>
      <c r="W59" s="336"/>
      <c r="X59" s="326"/>
      <c r="Y59" s="317"/>
    </row>
    <row r="60" spans="1:25" s="451" customFormat="1" ht="34.5" customHeight="1" x14ac:dyDescent="0.25">
      <c r="A60" s="442"/>
      <c r="B60" s="348"/>
      <c r="C60" s="349" t="s">
        <v>179</v>
      </c>
      <c r="D60" s="443" t="s">
        <v>240</v>
      </c>
      <c r="E60" s="410">
        <v>6</v>
      </c>
      <c r="F60" s="446"/>
      <c r="G60" s="446">
        <v>6</v>
      </c>
      <c r="H60" s="446"/>
      <c r="I60" s="446"/>
      <c r="J60" s="446"/>
      <c r="K60" s="446"/>
      <c r="L60" s="446"/>
      <c r="M60" s="446"/>
      <c r="N60" s="348"/>
      <c r="O60" s="348"/>
      <c r="P60" s="446"/>
      <c r="Q60" s="471">
        <v>6</v>
      </c>
      <c r="R60" s="446"/>
      <c r="S60" s="471" t="s">
        <v>240</v>
      </c>
      <c r="T60" s="456"/>
      <c r="U60" s="415"/>
      <c r="V60" s="358"/>
      <c r="W60" s="335"/>
      <c r="X60" s="450"/>
      <c r="Y60" s="442"/>
    </row>
    <row r="61" spans="1:25" s="116" customFormat="1" ht="128.25" customHeight="1" x14ac:dyDescent="0.25">
      <c r="A61" s="315"/>
      <c r="B61" s="417" t="s">
        <v>186</v>
      </c>
      <c r="C61" s="404" t="s">
        <v>373</v>
      </c>
      <c r="D61" s="405" t="s">
        <v>242</v>
      </c>
      <c r="E61" s="406">
        <f>F61+G61+H61+J61</f>
        <v>534</v>
      </c>
      <c r="F61" s="406">
        <f>SUM(F62:F66)</f>
        <v>12</v>
      </c>
      <c r="G61" s="406">
        <f>G62+G63+G64+G65+G66+G67</f>
        <v>6</v>
      </c>
      <c r="H61" s="406">
        <f>H62+H63+H64+H65+H66</f>
        <v>144</v>
      </c>
      <c r="I61" s="406"/>
      <c r="J61" s="406">
        <f t="shared" ref="J61:Q61" si="5">SUM(J62:J66)</f>
        <v>372</v>
      </c>
      <c r="K61" s="406">
        <f t="shared" si="5"/>
        <v>182</v>
      </c>
      <c r="L61" s="406">
        <f t="shared" si="5"/>
        <v>190</v>
      </c>
      <c r="M61" s="406">
        <f t="shared" si="5"/>
        <v>0</v>
      </c>
      <c r="N61" s="406">
        <f t="shared" si="5"/>
        <v>0</v>
      </c>
      <c r="O61" s="406">
        <f t="shared" si="5"/>
        <v>0</v>
      </c>
      <c r="P61" s="406">
        <f t="shared" si="5"/>
        <v>0</v>
      </c>
      <c r="Q61" s="406">
        <f t="shared" si="5"/>
        <v>162</v>
      </c>
      <c r="R61" s="406">
        <f>R62+R63+R64+R65+R67+R66</f>
        <v>162</v>
      </c>
      <c r="S61" s="659">
        <f>S62+S63+S64+S65+S66+18</f>
        <v>210</v>
      </c>
      <c r="T61" s="347"/>
      <c r="U61" s="397"/>
      <c r="V61" s="357"/>
      <c r="W61" s="332"/>
      <c r="X61" s="331"/>
      <c r="Y61" s="315"/>
    </row>
    <row r="62" spans="1:25" s="126" customFormat="1" ht="52.5" customHeight="1" x14ac:dyDescent="0.25">
      <c r="A62" s="317"/>
      <c r="B62" s="388" t="s">
        <v>380</v>
      </c>
      <c r="C62" s="388" t="s">
        <v>376</v>
      </c>
      <c r="D62" s="470" t="s">
        <v>394</v>
      </c>
      <c r="E62" s="352">
        <v>182</v>
      </c>
      <c r="F62" s="328">
        <v>6</v>
      </c>
      <c r="G62" s="347"/>
      <c r="H62" s="328"/>
      <c r="I62" s="328"/>
      <c r="J62" s="328">
        <v>176</v>
      </c>
      <c r="K62" s="328">
        <v>94</v>
      </c>
      <c r="L62" s="328">
        <v>82</v>
      </c>
      <c r="M62" s="328"/>
      <c r="N62" s="397"/>
      <c r="O62" s="397"/>
      <c r="P62" s="397"/>
      <c r="Q62" s="397">
        <v>98</v>
      </c>
      <c r="R62" s="397">
        <v>58</v>
      </c>
      <c r="S62" s="484">
        <v>20</v>
      </c>
      <c r="T62" s="566"/>
      <c r="U62" s="397"/>
      <c r="V62" s="357"/>
      <c r="W62" s="332"/>
      <c r="X62" s="326"/>
      <c r="Y62" s="317"/>
    </row>
    <row r="63" spans="1:25" s="126" customFormat="1" ht="57" customHeight="1" x14ac:dyDescent="0.25">
      <c r="A63" s="317"/>
      <c r="B63" s="388" t="s">
        <v>381</v>
      </c>
      <c r="C63" s="388" t="s">
        <v>382</v>
      </c>
      <c r="D63" s="470" t="s">
        <v>395</v>
      </c>
      <c r="E63" s="352">
        <v>162</v>
      </c>
      <c r="F63" s="328">
        <v>6</v>
      </c>
      <c r="G63" s="347"/>
      <c r="H63" s="328"/>
      <c r="I63" s="328"/>
      <c r="J63" s="328">
        <v>156</v>
      </c>
      <c r="K63" s="328">
        <v>84</v>
      </c>
      <c r="L63" s="328">
        <v>72</v>
      </c>
      <c r="M63" s="328"/>
      <c r="N63" s="397"/>
      <c r="O63" s="397"/>
      <c r="P63" s="397"/>
      <c r="Q63" s="397">
        <v>64</v>
      </c>
      <c r="R63" s="397">
        <v>64</v>
      </c>
      <c r="S63" s="472">
        <v>28</v>
      </c>
      <c r="T63" s="566"/>
      <c r="U63" s="397"/>
      <c r="V63" s="357"/>
      <c r="W63" s="332"/>
      <c r="X63" s="326"/>
      <c r="Y63" s="317"/>
    </row>
    <row r="64" spans="1:25" s="126" customFormat="1" ht="30.75" customHeight="1" x14ac:dyDescent="0.25">
      <c r="A64" s="317"/>
      <c r="B64" s="388" t="s">
        <v>383</v>
      </c>
      <c r="C64" s="388" t="s">
        <v>375</v>
      </c>
      <c r="D64" s="468" t="s">
        <v>289</v>
      </c>
      <c r="E64" s="352">
        <v>40</v>
      </c>
      <c r="F64" s="328"/>
      <c r="G64" s="347"/>
      <c r="H64" s="328"/>
      <c r="I64" s="328"/>
      <c r="J64" s="328">
        <v>40</v>
      </c>
      <c r="K64" s="328">
        <v>4</v>
      </c>
      <c r="L64" s="328">
        <v>36</v>
      </c>
      <c r="M64" s="328"/>
      <c r="N64" s="397"/>
      <c r="O64" s="397"/>
      <c r="P64" s="397"/>
      <c r="Q64" s="397"/>
      <c r="R64" s="398">
        <v>40</v>
      </c>
      <c r="S64" s="397"/>
      <c r="T64" s="566"/>
      <c r="U64" s="397"/>
      <c r="V64" s="357"/>
      <c r="W64" s="332"/>
      <c r="X64" s="326"/>
      <c r="Y64" s="317"/>
    </row>
    <row r="65" spans="1:25" s="126" customFormat="1" ht="30.75" customHeight="1" x14ac:dyDescent="0.25">
      <c r="A65" s="317"/>
      <c r="B65" s="412" t="s">
        <v>189</v>
      </c>
      <c r="C65" s="412" t="s">
        <v>176</v>
      </c>
      <c r="D65" s="468" t="s">
        <v>393</v>
      </c>
      <c r="E65" s="352">
        <v>36</v>
      </c>
      <c r="F65" s="328"/>
      <c r="G65" s="347"/>
      <c r="H65" s="328">
        <v>36</v>
      </c>
      <c r="I65" s="328"/>
      <c r="J65" s="328"/>
      <c r="K65" s="328"/>
      <c r="L65" s="328"/>
      <c r="M65" s="328"/>
      <c r="N65" s="397"/>
      <c r="O65" s="397"/>
      <c r="P65" s="397"/>
      <c r="Q65" s="397"/>
      <c r="R65" s="397"/>
      <c r="S65" s="398">
        <v>36</v>
      </c>
      <c r="T65" s="566"/>
      <c r="U65" s="397"/>
      <c r="V65" s="357"/>
      <c r="W65" s="332"/>
      <c r="X65" s="326"/>
      <c r="Y65" s="317"/>
    </row>
    <row r="66" spans="1:25" s="126" customFormat="1" ht="36" customHeight="1" x14ac:dyDescent="0.25">
      <c r="A66" s="317"/>
      <c r="B66" s="412" t="s">
        <v>190</v>
      </c>
      <c r="C66" s="412" t="s">
        <v>178</v>
      </c>
      <c r="D66" s="468" t="s">
        <v>289</v>
      </c>
      <c r="E66" s="352">
        <v>108</v>
      </c>
      <c r="F66" s="328"/>
      <c r="G66" s="347"/>
      <c r="H66" s="328">
        <v>108</v>
      </c>
      <c r="I66" s="328"/>
      <c r="J66" s="328"/>
      <c r="K66" s="328"/>
      <c r="L66" s="328"/>
      <c r="M66" s="328"/>
      <c r="N66" s="397"/>
      <c r="O66" s="397"/>
      <c r="P66" s="397"/>
      <c r="Q66" s="397"/>
      <c r="R66" s="397"/>
      <c r="S66" s="398">
        <v>108</v>
      </c>
      <c r="T66" s="566"/>
      <c r="U66" s="416"/>
      <c r="V66" s="357"/>
      <c r="W66" s="336"/>
      <c r="X66" s="326"/>
      <c r="Y66" s="317"/>
    </row>
    <row r="67" spans="1:25" s="455" customFormat="1" ht="30.75" customHeight="1" x14ac:dyDescent="0.25">
      <c r="A67" s="452"/>
      <c r="B67" s="433"/>
      <c r="C67" s="434" t="s">
        <v>179</v>
      </c>
      <c r="D67" s="435" t="s">
        <v>240</v>
      </c>
      <c r="E67" s="436">
        <v>6</v>
      </c>
      <c r="F67" s="437"/>
      <c r="G67" s="437">
        <v>6</v>
      </c>
      <c r="H67" s="437"/>
      <c r="I67" s="453"/>
      <c r="J67" s="437"/>
      <c r="K67" s="437"/>
      <c r="L67" s="437"/>
      <c r="M67" s="437"/>
      <c r="N67" s="438"/>
      <c r="O67" s="438"/>
      <c r="P67" s="437"/>
      <c r="Q67" s="437"/>
      <c r="R67" s="437"/>
      <c r="S67" s="473" t="s">
        <v>400</v>
      </c>
      <c r="T67" s="438"/>
      <c r="U67" s="439"/>
      <c r="V67" s="440"/>
      <c r="W67" s="441"/>
      <c r="X67" s="454"/>
      <c r="Y67" s="452"/>
    </row>
    <row r="68" spans="1:25" s="462" customFormat="1" ht="83.25" customHeight="1" x14ac:dyDescent="0.25">
      <c r="A68" s="457"/>
      <c r="B68" s="458" t="s">
        <v>191</v>
      </c>
      <c r="C68" s="459" t="s">
        <v>384</v>
      </c>
      <c r="D68" s="464"/>
      <c r="E68" s="465">
        <f>G68+H68+J68</f>
        <v>462</v>
      </c>
      <c r="F68" s="466"/>
      <c r="G68" s="466">
        <f>G69+G70+G71+G72+G73+G74+G75</f>
        <v>6</v>
      </c>
      <c r="H68" s="466">
        <f>H69+H70+H71+H72+H73+H74</f>
        <v>144</v>
      </c>
      <c r="I68" s="460"/>
      <c r="J68" s="466">
        <f>J69+J70+J71+J72+J73+J74</f>
        <v>312</v>
      </c>
      <c r="K68" s="466">
        <f>K69+K70+K71+K72+K73+K74</f>
        <v>116</v>
      </c>
      <c r="L68" s="466">
        <f>L69+L70+L71+L72+L73+L74</f>
        <v>196</v>
      </c>
      <c r="M68" s="466"/>
      <c r="N68" s="461"/>
      <c r="O68" s="461"/>
      <c r="P68" s="466"/>
      <c r="Q68" s="466"/>
      <c r="R68" s="466">
        <f>R69+R70+R71+R72+R75</f>
        <v>168</v>
      </c>
      <c r="S68" s="466">
        <f>S69+S70+S73+S74+6</f>
        <v>294</v>
      </c>
      <c r="T68" s="347"/>
      <c r="U68" s="397"/>
      <c r="V68" s="350"/>
      <c r="W68" s="350"/>
      <c r="X68" s="321"/>
      <c r="Y68" s="463"/>
    </row>
    <row r="69" spans="1:25" s="116" customFormat="1" ht="42.75" customHeight="1" x14ac:dyDescent="0.25">
      <c r="A69" s="315"/>
      <c r="B69" s="388" t="s">
        <v>389</v>
      </c>
      <c r="C69" s="388" t="s">
        <v>385</v>
      </c>
      <c r="D69" s="351"/>
      <c r="E69" s="352">
        <v>120</v>
      </c>
      <c r="F69" s="328"/>
      <c r="G69" s="328"/>
      <c r="H69" s="328"/>
      <c r="I69" s="353"/>
      <c r="J69" s="328">
        <v>120</v>
      </c>
      <c r="K69" s="328">
        <v>40</v>
      </c>
      <c r="L69" s="328">
        <v>80</v>
      </c>
      <c r="M69" s="328"/>
      <c r="N69" s="347"/>
      <c r="O69" s="347"/>
      <c r="P69" s="328"/>
      <c r="Q69" s="328"/>
      <c r="R69" s="328">
        <v>46</v>
      </c>
      <c r="S69" s="344">
        <v>74</v>
      </c>
      <c r="T69" s="347"/>
      <c r="U69" s="397"/>
      <c r="V69" s="350"/>
      <c r="W69" s="350"/>
      <c r="X69" s="321"/>
      <c r="Y69" s="315"/>
    </row>
    <row r="70" spans="1:25" s="116" customFormat="1" ht="93" customHeight="1" x14ac:dyDescent="0.25">
      <c r="A70" s="315"/>
      <c r="B70" s="388" t="s">
        <v>390</v>
      </c>
      <c r="C70" s="388" t="s">
        <v>386</v>
      </c>
      <c r="D70" s="351"/>
      <c r="E70" s="352">
        <v>104</v>
      </c>
      <c r="F70" s="328"/>
      <c r="G70" s="328"/>
      <c r="H70" s="328"/>
      <c r="I70" s="353"/>
      <c r="J70" s="328">
        <v>104</v>
      </c>
      <c r="K70" s="328">
        <v>28</v>
      </c>
      <c r="L70" s="328">
        <v>76</v>
      </c>
      <c r="M70" s="328"/>
      <c r="N70" s="347"/>
      <c r="O70" s="347"/>
      <c r="P70" s="328"/>
      <c r="Q70" s="328"/>
      <c r="R70" s="328">
        <v>34</v>
      </c>
      <c r="S70" s="344">
        <v>70</v>
      </c>
      <c r="T70" s="347"/>
      <c r="U70" s="397"/>
      <c r="V70" s="350"/>
      <c r="W70" s="350"/>
      <c r="X70" s="321"/>
      <c r="Y70" s="315"/>
    </row>
    <row r="71" spans="1:25" s="116" customFormat="1" ht="60" customHeight="1" x14ac:dyDescent="0.25">
      <c r="A71" s="315"/>
      <c r="B71" s="388" t="s">
        <v>391</v>
      </c>
      <c r="C71" s="388" t="s">
        <v>387</v>
      </c>
      <c r="D71" s="351"/>
      <c r="E71" s="352">
        <v>44</v>
      </c>
      <c r="F71" s="328"/>
      <c r="G71" s="328"/>
      <c r="H71" s="328"/>
      <c r="I71" s="353"/>
      <c r="J71" s="328">
        <v>44</v>
      </c>
      <c r="K71" s="328">
        <v>24</v>
      </c>
      <c r="L71" s="328">
        <v>20</v>
      </c>
      <c r="M71" s="328"/>
      <c r="N71" s="347"/>
      <c r="O71" s="347"/>
      <c r="P71" s="328"/>
      <c r="Q71" s="328"/>
      <c r="R71" s="344">
        <v>44</v>
      </c>
      <c r="S71" s="322"/>
      <c r="T71" s="347"/>
      <c r="U71" s="397"/>
      <c r="V71" s="350"/>
      <c r="W71" s="350"/>
      <c r="X71" s="321"/>
      <c r="Y71" s="315"/>
    </row>
    <row r="72" spans="1:25" s="116" customFormat="1" ht="55.5" customHeight="1" x14ac:dyDescent="0.25">
      <c r="A72" s="315"/>
      <c r="B72" s="388" t="s">
        <v>392</v>
      </c>
      <c r="C72" s="388" t="s">
        <v>388</v>
      </c>
      <c r="D72" s="351"/>
      <c r="E72" s="352">
        <v>44</v>
      </c>
      <c r="F72" s="328"/>
      <c r="G72" s="328"/>
      <c r="H72" s="328"/>
      <c r="I72" s="353"/>
      <c r="J72" s="328">
        <v>44</v>
      </c>
      <c r="K72" s="328">
        <v>24</v>
      </c>
      <c r="L72" s="328">
        <v>20</v>
      </c>
      <c r="M72" s="328"/>
      <c r="N72" s="347"/>
      <c r="O72" s="347"/>
      <c r="P72" s="328"/>
      <c r="Q72" s="328"/>
      <c r="R72" s="344">
        <v>44</v>
      </c>
      <c r="S72" s="322"/>
      <c r="T72" s="347"/>
      <c r="U72" s="397"/>
      <c r="V72" s="350"/>
      <c r="W72" s="350"/>
      <c r="X72" s="321"/>
      <c r="Y72" s="315"/>
    </row>
    <row r="73" spans="1:25" s="116" customFormat="1" ht="39.75" customHeight="1" x14ac:dyDescent="0.25">
      <c r="A73" s="315"/>
      <c r="B73" s="412" t="s">
        <v>193</v>
      </c>
      <c r="C73" s="412" t="s">
        <v>176</v>
      </c>
      <c r="D73" s="351"/>
      <c r="E73" s="352">
        <v>36</v>
      </c>
      <c r="F73" s="328"/>
      <c r="G73" s="328"/>
      <c r="H73" s="328">
        <v>36</v>
      </c>
      <c r="I73" s="353"/>
      <c r="J73" s="328"/>
      <c r="K73" s="328"/>
      <c r="L73" s="328"/>
      <c r="M73" s="328"/>
      <c r="N73" s="347"/>
      <c r="O73" s="347"/>
      <c r="P73" s="328"/>
      <c r="Q73" s="328"/>
      <c r="R73" s="328"/>
      <c r="S73" s="344">
        <v>36</v>
      </c>
      <c r="T73" s="347"/>
      <c r="U73" s="397"/>
      <c r="V73" s="350"/>
      <c r="W73" s="350"/>
      <c r="X73" s="321"/>
      <c r="Y73" s="315"/>
    </row>
    <row r="74" spans="1:25" s="116" customFormat="1" ht="39.75" customHeight="1" x14ac:dyDescent="0.25">
      <c r="A74" s="315"/>
      <c r="B74" s="412" t="s">
        <v>194</v>
      </c>
      <c r="C74" s="412" t="s">
        <v>178</v>
      </c>
      <c r="D74" s="351"/>
      <c r="E74" s="352">
        <v>108</v>
      </c>
      <c r="F74" s="328"/>
      <c r="G74" s="328"/>
      <c r="H74" s="328">
        <v>108</v>
      </c>
      <c r="I74" s="353"/>
      <c r="J74" s="328"/>
      <c r="K74" s="328"/>
      <c r="L74" s="328"/>
      <c r="M74" s="328"/>
      <c r="N74" s="347"/>
      <c r="O74" s="347"/>
      <c r="P74" s="328"/>
      <c r="Q74" s="328"/>
      <c r="R74" s="328"/>
      <c r="S74" s="344">
        <v>108</v>
      </c>
      <c r="T74" s="347"/>
      <c r="U74" s="397"/>
      <c r="V74" s="350"/>
      <c r="W74" s="350"/>
      <c r="X74" s="321"/>
      <c r="Y74" s="315"/>
    </row>
    <row r="75" spans="1:25" s="116" customFormat="1" ht="39.75" customHeight="1" x14ac:dyDescent="0.25">
      <c r="A75" s="315"/>
      <c r="B75" s="412"/>
      <c r="C75" s="474" t="s">
        <v>179</v>
      </c>
      <c r="D75" s="475" t="s">
        <v>240</v>
      </c>
      <c r="E75" s="352">
        <v>6</v>
      </c>
      <c r="F75" s="469"/>
      <c r="G75" s="469">
        <v>6</v>
      </c>
      <c r="H75" s="469"/>
      <c r="I75" s="353"/>
      <c r="J75" s="469"/>
      <c r="K75" s="469"/>
      <c r="L75" s="469"/>
      <c r="M75" s="469"/>
      <c r="N75" s="347"/>
      <c r="O75" s="347"/>
      <c r="P75" s="469"/>
      <c r="Q75" s="469"/>
      <c r="R75" s="469"/>
      <c r="S75" s="473" t="s">
        <v>396</v>
      </c>
      <c r="T75" s="347"/>
      <c r="U75" s="397"/>
      <c r="V75" s="350"/>
      <c r="W75" s="350"/>
      <c r="X75" s="321"/>
      <c r="Y75" s="315"/>
    </row>
    <row r="76" spans="1:25" s="126" customFormat="1" ht="51" customHeight="1" x14ac:dyDescent="0.25">
      <c r="A76" s="317"/>
      <c r="B76" s="476" t="s">
        <v>195</v>
      </c>
      <c r="C76" s="477" t="s">
        <v>196</v>
      </c>
      <c r="D76" s="478" t="s">
        <v>141</v>
      </c>
      <c r="E76" s="367">
        <v>144</v>
      </c>
      <c r="F76" s="479"/>
      <c r="G76" s="479"/>
      <c r="H76" s="479">
        <v>144</v>
      </c>
      <c r="I76" s="480"/>
      <c r="J76" s="479"/>
      <c r="K76" s="479"/>
      <c r="L76" s="479"/>
      <c r="M76" s="479"/>
      <c r="N76" s="476"/>
      <c r="O76" s="476"/>
      <c r="P76" s="479"/>
      <c r="Q76" s="479"/>
      <c r="R76" s="479"/>
      <c r="S76" s="480">
        <v>144</v>
      </c>
      <c r="T76" s="483"/>
      <c r="U76" s="328"/>
      <c r="V76" s="321"/>
      <c r="W76" s="321"/>
      <c r="X76" s="323"/>
      <c r="Y76" s="317"/>
    </row>
    <row r="77" spans="1:25" s="126" customFormat="1" ht="43.5" customHeight="1" x14ac:dyDescent="0.25">
      <c r="A77" s="317"/>
      <c r="B77" s="421"/>
      <c r="C77" s="422" t="s">
        <v>197</v>
      </c>
      <c r="D77" s="423"/>
      <c r="E77" s="342"/>
      <c r="F77" s="338">
        <f>F61+F54+F47+F38+F12</f>
        <v>84</v>
      </c>
      <c r="G77" s="338"/>
      <c r="H77" s="338"/>
      <c r="I77" s="342"/>
      <c r="J77" s="342"/>
      <c r="K77" s="342"/>
      <c r="L77" s="342"/>
      <c r="M77" s="342"/>
      <c r="N77" s="342"/>
      <c r="O77" s="342"/>
      <c r="P77" s="342"/>
      <c r="Q77" s="342"/>
      <c r="R77" s="342"/>
      <c r="S77" s="342"/>
      <c r="T77" s="322"/>
      <c r="U77" s="322"/>
      <c r="V77" s="316"/>
      <c r="W77" s="318"/>
      <c r="X77" s="318"/>
      <c r="Y77" s="317"/>
    </row>
    <row r="78" spans="1:25" s="116" customFormat="1" ht="44.25" customHeight="1" x14ac:dyDescent="0.25">
      <c r="A78" s="315"/>
      <c r="B78" s="354"/>
      <c r="C78" s="392" t="s">
        <v>198</v>
      </c>
      <c r="D78" s="420"/>
      <c r="E78" s="342"/>
      <c r="F78" s="322"/>
      <c r="G78" s="322"/>
      <c r="H78" s="322">
        <f>H76+H68+H61+H54+H47</f>
        <v>720</v>
      </c>
      <c r="I78" s="342"/>
      <c r="J78" s="337"/>
      <c r="K78" s="337"/>
      <c r="L78" s="337"/>
      <c r="M78" s="337"/>
      <c r="N78" s="354"/>
      <c r="O78" s="354"/>
      <c r="P78" s="337"/>
      <c r="Q78" s="337"/>
      <c r="R78" s="337"/>
      <c r="S78" s="342"/>
      <c r="T78" s="322"/>
      <c r="U78" s="322"/>
      <c r="V78" s="320"/>
      <c r="W78" s="316"/>
      <c r="X78" s="316"/>
      <c r="Y78" s="315"/>
    </row>
    <row r="79" spans="1:25" s="126" customFormat="1" ht="42" customHeight="1" x14ac:dyDescent="0.25">
      <c r="A79" s="317"/>
      <c r="B79" s="354"/>
      <c r="C79" s="392" t="s">
        <v>199</v>
      </c>
      <c r="D79" s="393"/>
      <c r="E79" s="342"/>
      <c r="F79" s="322"/>
      <c r="G79" s="322"/>
      <c r="H79" s="322"/>
      <c r="I79" s="424"/>
      <c r="J79" s="322"/>
      <c r="K79" s="322"/>
      <c r="L79" s="322"/>
      <c r="M79" s="322"/>
      <c r="N79" s="322"/>
      <c r="O79" s="322"/>
      <c r="P79" s="322"/>
      <c r="Q79" s="322"/>
      <c r="R79" s="322"/>
      <c r="S79" s="322"/>
      <c r="T79" s="322"/>
      <c r="U79" s="322"/>
      <c r="V79" s="316"/>
      <c r="W79" s="318"/>
      <c r="X79" s="318"/>
      <c r="Y79" s="317"/>
    </row>
    <row r="80" spans="1:25" s="126" customFormat="1" ht="34.5" customHeight="1" x14ac:dyDescent="0.25">
      <c r="A80" s="317"/>
      <c r="B80" s="569" t="s">
        <v>200</v>
      </c>
      <c r="C80" s="569"/>
      <c r="D80" s="425"/>
      <c r="E80" s="394">
        <f>E12+E30+E38+E46+E76</f>
        <v>4212</v>
      </c>
      <c r="F80" s="426">
        <f>SUM(F77)</f>
        <v>84</v>
      </c>
      <c r="G80" s="426">
        <f>G82</f>
        <v>24</v>
      </c>
      <c r="H80" s="426">
        <f>H78</f>
        <v>720</v>
      </c>
      <c r="I80" s="427"/>
      <c r="J80" s="426">
        <f>J46+J38+J30+J12</f>
        <v>3402</v>
      </c>
      <c r="K80" s="426">
        <f>K68+K61+K54+K47+K38+K30+K12</f>
        <v>1762</v>
      </c>
      <c r="L80" s="426">
        <f>L68+L61+L54+L47+L38+L30+L12</f>
        <v>1640</v>
      </c>
      <c r="M80" s="426">
        <f>SUM(M46,M38,)</f>
        <v>0</v>
      </c>
      <c r="N80" s="426">
        <f t="shared" ref="N80:O80" si="6">N68+N61+N54+N47+N38+N30+N12</f>
        <v>612</v>
      </c>
      <c r="O80" s="426">
        <f t="shared" si="6"/>
        <v>864</v>
      </c>
      <c r="P80" s="426">
        <f>P12</f>
        <v>612</v>
      </c>
      <c r="Q80" s="426">
        <f>Q68+Q46+Q38+Q30</f>
        <v>864</v>
      </c>
      <c r="R80" s="426">
        <f>R46+R38+R30</f>
        <v>612</v>
      </c>
      <c r="S80" s="426">
        <f>S76+S68+S61+S47</f>
        <v>648</v>
      </c>
      <c r="T80" s="322"/>
      <c r="U80" s="322"/>
      <c r="V80" s="318"/>
      <c r="W80" s="318"/>
      <c r="X80" s="318"/>
      <c r="Y80" s="317"/>
    </row>
    <row r="81" spans="1:25" s="126" customFormat="1" ht="38.25" customHeight="1" x14ac:dyDescent="0.25">
      <c r="A81" s="317"/>
      <c r="B81" s="421" t="s">
        <v>201</v>
      </c>
      <c r="C81" s="422" t="s">
        <v>75</v>
      </c>
      <c r="D81" s="428"/>
      <c r="E81" s="338">
        <v>216</v>
      </c>
      <c r="F81" s="338">
        <v>216</v>
      </c>
      <c r="G81" s="338"/>
      <c r="H81" s="338"/>
      <c r="I81" s="338"/>
      <c r="J81" s="338"/>
      <c r="K81" s="338"/>
      <c r="L81" s="338"/>
      <c r="M81" s="338"/>
      <c r="N81" s="338"/>
      <c r="O81" s="338"/>
      <c r="P81" s="338"/>
      <c r="Q81" s="338"/>
      <c r="R81" s="338"/>
      <c r="S81" s="338">
        <v>216</v>
      </c>
      <c r="T81" s="322"/>
      <c r="U81" s="322"/>
      <c r="V81" s="316"/>
      <c r="W81" s="318"/>
      <c r="X81" s="318"/>
      <c r="Y81" s="317"/>
    </row>
    <row r="82" spans="1:25" s="116" customFormat="1" ht="51" customHeight="1" x14ac:dyDescent="0.25">
      <c r="A82" s="315"/>
      <c r="B82" s="570" t="s">
        <v>202</v>
      </c>
      <c r="C82" s="570"/>
      <c r="D82" s="366" t="s">
        <v>339</v>
      </c>
      <c r="E82" s="367">
        <f>E80+E81</f>
        <v>4428</v>
      </c>
      <c r="F82" s="367">
        <f>F81+F61+F54+F47+F38+F12</f>
        <v>300</v>
      </c>
      <c r="G82" s="367">
        <f>G68+G61+G54+G47</f>
        <v>24</v>
      </c>
      <c r="H82" s="367">
        <f t="shared" ref="H82:M82" si="7">SUM(H80)</f>
        <v>720</v>
      </c>
      <c r="I82" s="429">
        <f t="shared" si="7"/>
        <v>0</v>
      </c>
      <c r="J82" s="367">
        <f t="shared" si="7"/>
        <v>3402</v>
      </c>
      <c r="K82" s="367">
        <f t="shared" si="7"/>
        <v>1762</v>
      </c>
      <c r="L82" s="367">
        <f t="shared" si="7"/>
        <v>1640</v>
      </c>
      <c r="M82" s="367">
        <f t="shared" si="7"/>
        <v>0</v>
      </c>
      <c r="N82" s="367">
        <f>SUM(N77:N80)</f>
        <v>612</v>
      </c>
      <c r="O82" s="367">
        <f>SUM(O77:O80)</f>
        <v>864</v>
      </c>
      <c r="P82" s="367">
        <f>SUM(P77:P80)</f>
        <v>612</v>
      </c>
      <c r="Q82" s="367">
        <f>Q80</f>
        <v>864</v>
      </c>
      <c r="R82" s="367">
        <f>SUM(R77:R80)</f>
        <v>612</v>
      </c>
      <c r="S82" s="367">
        <f>S80+S81</f>
        <v>864</v>
      </c>
      <c r="T82" s="337"/>
      <c r="U82" s="337"/>
      <c r="V82" s="316"/>
      <c r="W82" s="316"/>
      <c r="X82" s="316"/>
      <c r="Y82" s="315"/>
    </row>
    <row r="83" spans="1:25" s="77" customFormat="1" ht="36.75" customHeight="1" x14ac:dyDescent="0.25">
      <c r="A83" s="315"/>
      <c r="B83" s="354"/>
      <c r="C83" s="354"/>
      <c r="D83" s="354"/>
      <c r="E83" s="571" t="s">
        <v>203</v>
      </c>
      <c r="F83" s="572" t="s">
        <v>204</v>
      </c>
      <c r="G83" s="572"/>
      <c r="H83" s="572"/>
      <c r="I83" s="572"/>
      <c r="J83" s="572"/>
      <c r="K83" s="572"/>
      <c r="L83" s="572"/>
      <c r="M83" s="572"/>
      <c r="N83" s="322">
        <f t="shared" ref="N83:P83" si="8">SUM(N79:N80)</f>
        <v>612</v>
      </c>
      <c r="O83" s="322">
        <f t="shared" si="8"/>
        <v>864</v>
      </c>
      <c r="P83" s="322">
        <f t="shared" si="8"/>
        <v>612</v>
      </c>
      <c r="Q83" s="322">
        <f>O83-Q84-Q85</f>
        <v>720</v>
      </c>
      <c r="R83" s="322">
        <f>N83-R84-R85</f>
        <v>468</v>
      </c>
      <c r="S83" s="322">
        <f>O83-S84-S85-S86-S90</f>
        <v>216</v>
      </c>
      <c r="T83" s="430"/>
      <c r="U83" s="322"/>
      <c r="V83" s="318"/>
      <c r="W83" s="318"/>
      <c r="X83" s="316"/>
      <c r="Y83" s="315"/>
    </row>
    <row r="84" spans="1:25" s="77" customFormat="1" ht="34.5" customHeight="1" x14ac:dyDescent="0.25">
      <c r="A84" s="315"/>
      <c r="B84" s="354" t="s">
        <v>205</v>
      </c>
      <c r="C84" s="354"/>
      <c r="D84" s="354"/>
      <c r="E84" s="571"/>
      <c r="F84" s="572" t="s">
        <v>65</v>
      </c>
      <c r="G84" s="572"/>
      <c r="H84" s="572"/>
      <c r="I84" s="572"/>
      <c r="J84" s="572"/>
      <c r="K84" s="572"/>
      <c r="L84" s="572"/>
      <c r="M84" s="572"/>
      <c r="N84" s="345"/>
      <c r="O84" s="345"/>
      <c r="P84" s="322"/>
      <c r="Q84" s="322">
        <v>36</v>
      </c>
      <c r="R84" s="322">
        <v>36</v>
      </c>
      <c r="S84" s="322">
        <v>72</v>
      </c>
      <c r="T84" s="430"/>
      <c r="U84" s="322"/>
      <c r="V84" s="318"/>
      <c r="W84" s="318"/>
      <c r="X84" s="316"/>
      <c r="Y84" s="315"/>
    </row>
    <row r="85" spans="1:25" s="77" customFormat="1" ht="36" customHeight="1" x14ac:dyDescent="0.25">
      <c r="A85" s="315"/>
      <c r="B85" s="354"/>
      <c r="C85" s="354"/>
      <c r="D85" s="354"/>
      <c r="E85" s="571"/>
      <c r="F85" s="572" t="s">
        <v>69</v>
      </c>
      <c r="G85" s="572"/>
      <c r="H85" s="572"/>
      <c r="I85" s="572"/>
      <c r="J85" s="572"/>
      <c r="K85" s="572"/>
      <c r="L85" s="572"/>
      <c r="M85" s="572"/>
      <c r="N85" s="345"/>
      <c r="O85" s="345"/>
      <c r="P85" s="322"/>
      <c r="Q85" s="322">
        <v>108</v>
      </c>
      <c r="R85" s="322">
        <v>108</v>
      </c>
      <c r="S85" s="322">
        <v>216</v>
      </c>
      <c r="T85" s="430"/>
      <c r="U85" s="322"/>
      <c r="V85" s="318"/>
      <c r="W85" s="318"/>
      <c r="X85" s="316"/>
      <c r="Y85" s="315"/>
    </row>
    <row r="86" spans="1:25" ht="36.75" customHeight="1" x14ac:dyDescent="0.25">
      <c r="A86" s="317"/>
      <c r="B86" s="573" t="s">
        <v>304</v>
      </c>
      <c r="C86" s="573"/>
      <c r="D86" s="573"/>
      <c r="E86" s="571"/>
      <c r="F86" s="568" t="s">
        <v>206</v>
      </c>
      <c r="G86" s="568"/>
      <c r="H86" s="568"/>
      <c r="I86" s="568"/>
      <c r="J86" s="568"/>
      <c r="K86" s="568"/>
      <c r="L86" s="568"/>
      <c r="M86" s="568"/>
      <c r="N86" s="345"/>
      <c r="O86" s="345"/>
      <c r="P86" s="322"/>
      <c r="Q86" s="322"/>
      <c r="R86" s="322"/>
      <c r="S86" s="322">
        <v>144</v>
      </c>
      <c r="T86" s="430"/>
      <c r="U86" s="322"/>
      <c r="V86" s="318"/>
      <c r="W86" s="318"/>
      <c r="X86" s="318"/>
      <c r="Y86" s="317"/>
    </row>
    <row r="87" spans="1:25" ht="38.25" customHeight="1" x14ac:dyDescent="0.25">
      <c r="A87" s="317"/>
      <c r="B87" s="573"/>
      <c r="C87" s="573"/>
      <c r="D87" s="573"/>
      <c r="E87" s="571"/>
      <c r="F87" s="574" t="s">
        <v>207</v>
      </c>
      <c r="G87" s="574"/>
      <c r="H87" s="574"/>
      <c r="I87" s="574"/>
      <c r="J87" s="574"/>
      <c r="K87" s="574"/>
      <c r="L87" s="574"/>
      <c r="M87" s="574"/>
      <c r="N87" s="322"/>
      <c r="O87" s="322">
        <v>3</v>
      </c>
      <c r="P87" s="322"/>
      <c r="Q87" s="322" t="s">
        <v>398</v>
      </c>
      <c r="R87" s="322">
        <v>5</v>
      </c>
      <c r="S87" s="322" t="s">
        <v>399</v>
      </c>
      <c r="T87" s="431"/>
      <c r="U87" s="322"/>
      <c r="V87" s="318"/>
      <c r="W87" s="318"/>
      <c r="X87" s="318"/>
      <c r="Y87" s="317"/>
    </row>
    <row r="88" spans="1:25" ht="42" customHeight="1" x14ac:dyDescent="0.25">
      <c r="A88" s="317"/>
      <c r="B88" s="345"/>
      <c r="C88" s="345"/>
      <c r="D88" s="345"/>
      <c r="E88" s="571"/>
      <c r="F88" s="572" t="s">
        <v>208</v>
      </c>
      <c r="G88" s="572"/>
      <c r="H88" s="572"/>
      <c r="I88" s="572"/>
      <c r="J88" s="572"/>
      <c r="K88" s="572"/>
      <c r="L88" s="572"/>
      <c r="M88" s="572"/>
      <c r="N88" s="322"/>
      <c r="O88" s="322">
        <v>9</v>
      </c>
      <c r="P88" s="322">
        <v>6</v>
      </c>
      <c r="Q88" s="322">
        <v>7</v>
      </c>
      <c r="R88" s="322">
        <v>3</v>
      </c>
      <c r="S88" s="322">
        <v>7</v>
      </c>
      <c r="T88" s="431"/>
      <c r="U88" s="322"/>
      <c r="V88" s="318"/>
      <c r="W88" s="318"/>
      <c r="X88" s="318"/>
      <c r="Y88" s="317"/>
    </row>
    <row r="89" spans="1:25" ht="34.5" customHeight="1" x14ac:dyDescent="0.25">
      <c r="A89" s="317"/>
      <c r="B89" s="345"/>
      <c r="C89" s="345"/>
      <c r="D89" s="345"/>
      <c r="E89" s="571"/>
      <c r="F89" s="575" t="s">
        <v>317</v>
      </c>
      <c r="G89" s="575"/>
      <c r="H89" s="575"/>
      <c r="I89" s="575"/>
      <c r="J89" s="575"/>
      <c r="K89" s="575"/>
      <c r="L89" s="575"/>
      <c r="M89" s="575"/>
      <c r="N89" s="322"/>
      <c r="O89" s="322">
        <v>1</v>
      </c>
      <c r="P89" s="322"/>
      <c r="Q89" s="322"/>
      <c r="R89" s="322"/>
      <c r="S89" s="322"/>
      <c r="T89" s="431"/>
      <c r="U89" s="322"/>
      <c r="V89" s="318"/>
      <c r="W89" s="318"/>
      <c r="X89" s="318"/>
      <c r="Y89" s="317"/>
    </row>
    <row r="90" spans="1:25" ht="42.75" customHeight="1" x14ac:dyDescent="0.25">
      <c r="A90" s="317"/>
      <c r="B90" s="345"/>
      <c r="C90" s="345"/>
      <c r="D90" s="345"/>
      <c r="E90" s="571"/>
      <c r="F90" s="568" t="s">
        <v>66</v>
      </c>
      <c r="G90" s="568"/>
      <c r="H90" s="568"/>
      <c r="I90" s="568"/>
      <c r="J90" s="568"/>
      <c r="K90" s="568"/>
      <c r="L90" s="568"/>
      <c r="M90" s="568"/>
      <c r="N90" s="322"/>
      <c r="O90" s="322"/>
      <c r="P90" s="322"/>
      <c r="Q90" s="322"/>
      <c r="R90" s="322"/>
      <c r="S90" s="322">
        <v>216</v>
      </c>
      <c r="T90" s="431"/>
      <c r="U90" s="322"/>
      <c r="V90" s="318"/>
      <c r="W90" s="318"/>
      <c r="X90" s="318"/>
      <c r="Y90" s="317"/>
    </row>
    <row r="91" spans="1:25" ht="17.25" customHeight="1" x14ac:dyDescent="0.25">
      <c r="A91" s="317"/>
      <c r="B91" s="345"/>
      <c r="C91" s="345"/>
      <c r="D91" s="345"/>
      <c r="E91" s="345"/>
      <c r="F91" s="345"/>
      <c r="G91" s="345"/>
      <c r="H91" s="345"/>
      <c r="I91" s="345"/>
      <c r="J91" s="345"/>
      <c r="K91" s="345"/>
      <c r="L91" s="345"/>
      <c r="M91" s="345"/>
      <c r="N91" s="345"/>
      <c r="O91" s="345"/>
      <c r="P91" s="345"/>
      <c r="Q91" s="345"/>
      <c r="R91" s="345"/>
      <c r="S91" s="345"/>
      <c r="T91" s="431"/>
      <c r="U91" s="322"/>
      <c r="V91" s="318"/>
      <c r="W91" s="318"/>
      <c r="X91" s="318"/>
      <c r="Y91" s="317"/>
    </row>
    <row r="92" spans="1:25" ht="16.5" customHeight="1" x14ac:dyDescent="0.25"/>
    <row r="93" spans="1:25" ht="16.5" customHeight="1" x14ac:dyDescent="0.25"/>
    <row r="94" spans="1:25" ht="16.5" customHeight="1" x14ac:dyDescent="0.25"/>
    <row r="95" spans="1:25" ht="16.5" customHeight="1" x14ac:dyDescent="0.25"/>
    <row r="96" spans="1:25" ht="16.5" customHeight="1" x14ac:dyDescent="0.25"/>
    <row r="97" ht="16.5" customHeight="1" x14ac:dyDescent="0.25"/>
    <row r="107" ht="15" customHeight="1" x14ac:dyDescent="0.25"/>
  </sheetData>
  <mergeCells count="43">
    <mergeCell ref="B80:C80"/>
    <mergeCell ref="B82:C82"/>
    <mergeCell ref="E83:E90"/>
    <mergeCell ref="F83:M83"/>
    <mergeCell ref="F84:M84"/>
    <mergeCell ref="F85:M85"/>
    <mergeCell ref="B86:D87"/>
    <mergeCell ref="F86:M86"/>
    <mergeCell ref="F87:M87"/>
    <mergeCell ref="F88:M88"/>
    <mergeCell ref="F89:M89"/>
    <mergeCell ref="T55:T59"/>
    <mergeCell ref="T62:T66"/>
    <mergeCell ref="D15:D16"/>
    <mergeCell ref="D26:D27"/>
    <mergeCell ref="F90:M90"/>
    <mergeCell ref="G5:G9"/>
    <mergeCell ref="I5:I9"/>
    <mergeCell ref="J5:M5"/>
    <mergeCell ref="N5:O5"/>
    <mergeCell ref="H2:H9"/>
    <mergeCell ref="I2:M4"/>
    <mergeCell ref="N2:S4"/>
    <mergeCell ref="P5:Q5"/>
    <mergeCell ref="R5:S5"/>
    <mergeCell ref="J6:J9"/>
    <mergeCell ref="K6:M6"/>
    <mergeCell ref="B1:S1"/>
    <mergeCell ref="K7:K9"/>
    <mergeCell ref="L7:L9"/>
    <mergeCell ref="S7:S9"/>
    <mergeCell ref="P7:P9"/>
    <mergeCell ref="Q7:Q9"/>
    <mergeCell ref="R7:R9"/>
    <mergeCell ref="B2:B9"/>
    <mergeCell ref="C2:C9"/>
    <mergeCell ref="D2:D9"/>
    <mergeCell ref="E2:E9"/>
    <mergeCell ref="F2:G4"/>
    <mergeCell ref="F5:F9"/>
    <mergeCell ref="M7:M9"/>
    <mergeCell ref="N7:N9"/>
    <mergeCell ref="O7:O9"/>
  </mergeCells>
  <pageMargins left="0" right="0" top="0" bottom="0" header="0" footer="0"/>
  <pageSetup paperSize="9" scale="32" fitToHeight="0" orientation="landscape" r:id="rId1"/>
  <ignoredErrors>
    <ignoredError sqref="E37" formulaRange="1"/>
    <ignoredError sqref="R38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5"/>
  <sheetViews>
    <sheetView view="pageBreakPreview" zoomScale="60" zoomScaleNormal="100" workbookViewId="0">
      <selection activeCell="E23" sqref="E23:E25"/>
    </sheetView>
  </sheetViews>
  <sheetFormatPr defaultRowHeight="15" x14ac:dyDescent="0.25"/>
  <cols>
    <col min="1" max="1" width="2" style="31" customWidth="1"/>
    <col min="2" max="3" width="9.140625" style="31"/>
    <col min="4" max="4" width="101" style="31" customWidth="1"/>
    <col min="5" max="5" width="20.140625" style="31" customWidth="1"/>
    <col min="6" max="16384" width="9.140625" style="31"/>
  </cols>
  <sheetData>
    <row r="1" spans="2:5" x14ac:dyDescent="0.25">
      <c r="B1" s="30"/>
    </row>
    <row r="2" spans="2:5" ht="15.75" x14ac:dyDescent="0.25">
      <c r="B2" s="32" t="s">
        <v>211</v>
      </c>
    </row>
    <row r="4" spans="2:5" ht="15.75" thickBot="1" x14ac:dyDescent="0.3"/>
    <row r="5" spans="2:5" x14ac:dyDescent="0.25">
      <c r="B5" s="576" t="s">
        <v>212</v>
      </c>
      <c r="C5" s="578" t="s">
        <v>213</v>
      </c>
      <c r="D5" s="580" t="s">
        <v>214</v>
      </c>
      <c r="E5" s="582" t="s">
        <v>215</v>
      </c>
    </row>
    <row r="6" spans="2:5" ht="15.75" thickBot="1" x14ac:dyDescent="0.3">
      <c r="B6" s="577"/>
      <c r="C6" s="579"/>
      <c r="D6" s="581"/>
      <c r="E6" s="583"/>
    </row>
    <row r="7" spans="2:5" x14ac:dyDescent="0.25">
      <c r="B7" s="584">
        <v>4</v>
      </c>
      <c r="C7" s="84" t="s">
        <v>162</v>
      </c>
      <c r="D7" s="85" t="s">
        <v>267</v>
      </c>
      <c r="E7" s="586" t="s">
        <v>292</v>
      </c>
    </row>
    <row r="8" spans="2:5" x14ac:dyDescent="0.25">
      <c r="B8" s="585"/>
      <c r="C8" s="86" t="s">
        <v>165</v>
      </c>
      <c r="D8" s="87" t="s">
        <v>265</v>
      </c>
      <c r="E8" s="587"/>
    </row>
    <row r="9" spans="2:5" ht="26.25" thickBot="1" x14ac:dyDescent="0.3">
      <c r="B9" s="585"/>
      <c r="C9" s="88" t="s">
        <v>168</v>
      </c>
      <c r="D9" s="89" t="s">
        <v>325</v>
      </c>
      <c r="E9" s="587"/>
    </row>
    <row r="10" spans="2:5" x14ac:dyDescent="0.25">
      <c r="B10" s="584">
        <v>4</v>
      </c>
      <c r="C10" s="33" t="s">
        <v>174</v>
      </c>
      <c r="D10" s="85" t="s">
        <v>283</v>
      </c>
      <c r="E10" s="586" t="s">
        <v>167</v>
      </c>
    </row>
    <row r="11" spans="2:5" ht="15.75" thickBot="1" x14ac:dyDescent="0.3">
      <c r="B11" s="590"/>
      <c r="C11" s="70" t="s">
        <v>175</v>
      </c>
      <c r="D11" s="71" t="s">
        <v>176</v>
      </c>
      <c r="E11" s="591"/>
    </row>
    <row r="12" spans="2:5" ht="16.5" customHeight="1" x14ac:dyDescent="0.25">
      <c r="B12" s="584">
        <v>5</v>
      </c>
      <c r="C12" s="33" t="s">
        <v>181</v>
      </c>
      <c r="D12" s="85" t="s">
        <v>285</v>
      </c>
      <c r="E12" s="586" t="s">
        <v>182</v>
      </c>
    </row>
    <row r="13" spans="2:5" ht="14.25" customHeight="1" x14ac:dyDescent="0.25">
      <c r="B13" s="585"/>
      <c r="C13" s="90" t="s">
        <v>183</v>
      </c>
      <c r="D13" s="87" t="s">
        <v>324</v>
      </c>
      <c r="E13" s="587"/>
    </row>
    <row r="14" spans="2:5" x14ac:dyDescent="0.25">
      <c r="B14" s="585"/>
      <c r="C14" s="90" t="s">
        <v>184</v>
      </c>
      <c r="D14" s="69" t="s">
        <v>176</v>
      </c>
      <c r="E14" s="587"/>
    </row>
    <row r="15" spans="2:5" ht="15.75" thickBot="1" x14ac:dyDescent="0.3">
      <c r="B15" s="585"/>
      <c r="C15" s="90" t="s">
        <v>185</v>
      </c>
      <c r="D15" s="69" t="s">
        <v>178</v>
      </c>
      <c r="E15" s="587"/>
    </row>
    <row r="16" spans="2:5" x14ac:dyDescent="0.25">
      <c r="B16" s="584">
        <v>6</v>
      </c>
      <c r="C16" s="33" t="s">
        <v>187</v>
      </c>
      <c r="D16" s="85" t="s">
        <v>273</v>
      </c>
      <c r="E16" s="586" t="s">
        <v>188</v>
      </c>
    </row>
    <row r="17" spans="2:5" x14ac:dyDescent="0.25">
      <c r="B17" s="585"/>
      <c r="C17" s="90" t="s">
        <v>189</v>
      </c>
      <c r="D17" s="69" t="s">
        <v>176</v>
      </c>
      <c r="E17" s="587"/>
    </row>
    <row r="18" spans="2:5" ht="15.75" thickBot="1" x14ac:dyDescent="0.3">
      <c r="B18" s="585"/>
      <c r="C18" s="90" t="s">
        <v>190</v>
      </c>
      <c r="D18" s="69" t="s">
        <v>178</v>
      </c>
      <c r="E18" s="587"/>
    </row>
    <row r="19" spans="2:5" x14ac:dyDescent="0.25">
      <c r="B19" s="588">
        <v>6</v>
      </c>
      <c r="C19" s="33" t="s">
        <v>192</v>
      </c>
      <c r="D19" s="85" t="s">
        <v>287</v>
      </c>
      <c r="E19" s="586" t="s">
        <v>244</v>
      </c>
    </row>
    <row r="20" spans="2:5" x14ac:dyDescent="0.25">
      <c r="B20" s="589"/>
      <c r="C20" s="90" t="s">
        <v>239</v>
      </c>
      <c r="D20" s="87" t="s">
        <v>288</v>
      </c>
      <c r="E20" s="587"/>
    </row>
    <row r="21" spans="2:5" x14ac:dyDescent="0.25">
      <c r="B21" s="589"/>
      <c r="C21" s="90" t="s">
        <v>193</v>
      </c>
      <c r="D21" s="69" t="s">
        <v>176</v>
      </c>
      <c r="E21" s="587"/>
    </row>
    <row r="22" spans="2:5" ht="15.75" thickBot="1" x14ac:dyDescent="0.3">
      <c r="B22" s="589"/>
      <c r="C22" s="70" t="s">
        <v>194</v>
      </c>
      <c r="D22" s="73" t="s">
        <v>178</v>
      </c>
      <c r="E22" s="587"/>
    </row>
    <row r="23" spans="2:5" x14ac:dyDescent="0.25">
      <c r="B23" s="584">
        <v>4</v>
      </c>
      <c r="C23" s="33" t="s">
        <v>238</v>
      </c>
      <c r="D23" s="91" t="s">
        <v>274</v>
      </c>
      <c r="E23" s="586" t="s">
        <v>243</v>
      </c>
    </row>
    <row r="24" spans="2:5" x14ac:dyDescent="0.25">
      <c r="B24" s="585"/>
      <c r="C24" s="90" t="s">
        <v>236</v>
      </c>
      <c r="D24" s="69" t="s">
        <v>176</v>
      </c>
      <c r="E24" s="587"/>
    </row>
    <row r="25" spans="2:5" ht="15.75" thickBot="1" x14ac:dyDescent="0.3">
      <c r="B25" s="590"/>
      <c r="C25" s="70" t="s">
        <v>237</v>
      </c>
      <c r="D25" s="71" t="s">
        <v>178</v>
      </c>
      <c r="E25" s="591"/>
    </row>
    <row r="26" spans="2:5" x14ac:dyDescent="0.25">
      <c r="B26" s="34"/>
      <c r="C26" s="35"/>
      <c r="D26" s="72"/>
      <c r="E26" s="34"/>
    </row>
    <row r="27" spans="2:5" ht="15.75" x14ac:dyDescent="0.25">
      <c r="B27" s="27" t="s">
        <v>62</v>
      </c>
      <c r="C27" s="27"/>
      <c r="D27" s="27"/>
    </row>
    <row r="28" spans="2:5" ht="15.75" x14ac:dyDescent="0.25">
      <c r="B28" s="27"/>
      <c r="C28" s="27"/>
      <c r="D28" s="27"/>
    </row>
    <row r="29" spans="2:5" ht="15.75" x14ac:dyDescent="0.25">
      <c r="B29" s="36" t="s">
        <v>216</v>
      </c>
      <c r="C29" s="37"/>
      <c r="D29" s="27"/>
    </row>
    <row r="30" spans="2:5" ht="15.75" x14ac:dyDescent="0.25">
      <c r="B30" s="36" t="s">
        <v>217</v>
      </c>
      <c r="C30" s="37"/>
      <c r="D30" s="27"/>
    </row>
    <row r="31" spans="2:5" ht="15.75" x14ac:dyDescent="0.25">
      <c r="B31" s="36" t="s">
        <v>218</v>
      </c>
      <c r="C31" s="37"/>
      <c r="D31" s="27"/>
    </row>
    <row r="32" spans="2:5" ht="15.75" x14ac:dyDescent="0.25">
      <c r="B32" s="36" t="s">
        <v>219</v>
      </c>
      <c r="C32" s="37"/>
      <c r="D32" s="27"/>
    </row>
    <row r="33" spans="2:4" ht="15.75" x14ac:dyDescent="0.25">
      <c r="B33" s="36" t="s">
        <v>220</v>
      </c>
      <c r="C33" s="37"/>
      <c r="D33" s="27"/>
    </row>
    <row r="34" spans="2:4" ht="15.75" x14ac:dyDescent="0.25">
      <c r="B34" s="36" t="s">
        <v>221</v>
      </c>
      <c r="C34" s="37"/>
      <c r="D34" s="27"/>
    </row>
    <row r="35" spans="2:4" ht="15.75" x14ac:dyDescent="0.25">
      <c r="B35" s="27"/>
      <c r="C35" s="27"/>
      <c r="D35" s="27"/>
    </row>
  </sheetData>
  <mergeCells count="16">
    <mergeCell ref="B19:B22"/>
    <mergeCell ref="E19:E22"/>
    <mergeCell ref="B23:B25"/>
    <mergeCell ref="E23:E25"/>
    <mergeCell ref="B10:B11"/>
    <mergeCell ref="E10:E11"/>
    <mergeCell ref="B16:B18"/>
    <mergeCell ref="E16:E18"/>
    <mergeCell ref="B12:B15"/>
    <mergeCell ref="E12:E15"/>
    <mergeCell ref="B5:B6"/>
    <mergeCell ref="C5:C6"/>
    <mergeCell ref="D5:D6"/>
    <mergeCell ref="E5:E6"/>
    <mergeCell ref="B7:B9"/>
    <mergeCell ref="E7:E9"/>
  </mergeCells>
  <pageMargins left="0.7" right="0.7" top="0.75" bottom="0.75" header="0.3" footer="0.3"/>
  <pageSetup paperSize="9" scale="9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"/>
  <sheetViews>
    <sheetView view="pageBreakPreview" zoomScale="60" zoomScaleNormal="100" workbookViewId="0">
      <selection activeCell="E24" sqref="E24"/>
    </sheetView>
  </sheetViews>
  <sheetFormatPr defaultRowHeight="15.75" x14ac:dyDescent="0.25"/>
  <cols>
    <col min="1" max="1" width="3.5703125" style="81" customWidth="1"/>
    <col min="2" max="2" width="4.28515625" style="81" customWidth="1"/>
    <col min="3" max="3" width="68.28515625" style="81" customWidth="1"/>
    <col min="4" max="5" width="22.5703125" style="81" customWidth="1"/>
    <col min="6" max="6" width="9.7109375" style="81" customWidth="1"/>
    <col min="7" max="7" width="10.7109375" style="81" customWidth="1"/>
    <col min="8" max="8" width="11.140625" style="81" customWidth="1"/>
    <col min="9" max="16384" width="9.140625" style="81"/>
  </cols>
  <sheetData>
    <row r="1" spans="2:8" s="80" customFormat="1" x14ac:dyDescent="0.25">
      <c r="B1" s="79"/>
      <c r="C1" s="79"/>
    </row>
    <row r="2" spans="2:8" x14ac:dyDescent="0.25">
      <c r="B2" s="24" t="s">
        <v>222</v>
      </c>
    </row>
    <row r="3" spans="2:8" ht="16.5" thickBot="1" x14ac:dyDescent="0.3"/>
    <row r="4" spans="2:8" ht="33" customHeight="1" x14ac:dyDescent="0.25">
      <c r="B4" s="598" t="s">
        <v>223</v>
      </c>
      <c r="C4" s="600" t="s">
        <v>224</v>
      </c>
      <c r="D4" s="600" t="s">
        <v>225</v>
      </c>
      <c r="E4" s="600" t="s">
        <v>226</v>
      </c>
      <c r="F4" s="600" t="s">
        <v>227</v>
      </c>
      <c r="G4" s="596" t="s">
        <v>228</v>
      </c>
      <c r="H4" s="597"/>
    </row>
    <row r="5" spans="2:8" ht="16.5" thickBot="1" x14ac:dyDescent="0.3">
      <c r="B5" s="599"/>
      <c r="C5" s="601"/>
      <c r="D5" s="601"/>
      <c r="E5" s="601"/>
      <c r="F5" s="601"/>
      <c r="G5" s="47" t="s">
        <v>79</v>
      </c>
      <c r="H5" s="48" t="s">
        <v>229</v>
      </c>
    </row>
    <row r="6" spans="2:8" s="82" customFormat="1" ht="25.5" customHeight="1" x14ac:dyDescent="0.25">
      <c r="B6" s="592">
        <v>1</v>
      </c>
      <c r="C6" s="594" t="s">
        <v>282</v>
      </c>
      <c r="D6" s="39" t="s">
        <v>245</v>
      </c>
      <c r="E6" s="612" t="s">
        <v>247</v>
      </c>
      <c r="F6" s="74" t="s">
        <v>58</v>
      </c>
      <c r="G6" s="40">
        <v>1</v>
      </c>
      <c r="H6" s="41">
        <v>36</v>
      </c>
    </row>
    <row r="7" spans="2:8" s="82" customFormat="1" ht="25.5" customHeight="1" thickBot="1" x14ac:dyDescent="0.3">
      <c r="B7" s="593"/>
      <c r="C7" s="595" t="s">
        <v>282</v>
      </c>
      <c r="D7" s="42" t="s">
        <v>246</v>
      </c>
      <c r="E7" s="613"/>
      <c r="F7" s="76" t="s">
        <v>253</v>
      </c>
      <c r="G7" s="38">
        <v>1</v>
      </c>
      <c r="H7" s="43">
        <v>36</v>
      </c>
    </row>
    <row r="8" spans="2:8" s="82" customFormat="1" ht="25.5" customHeight="1" x14ac:dyDescent="0.25">
      <c r="B8" s="592">
        <v>2</v>
      </c>
      <c r="C8" s="614" t="s">
        <v>284</v>
      </c>
      <c r="D8" s="39" t="s">
        <v>245</v>
      </c>
      <c r="E8" s="612" t="s">
        <v>247</v>
      </c>
      <c r="F8" s="602" t="s">
        <v>253</v>
      </c>
      <c r="G8" s="40">
        <v>1</v>
      </c>
      <c r="H8" s="41">
        <v>36</v>
      </c>
    </row>
    <row r="9" spans="2:8" s="82" customFormat="1" ht="25.5" customHeight="1" thickBot="1" x14ac:dyDescent="0.3">
      <c r="B9" s="593"/>
      <c r="C9" s="615" t="s">
        <v>284</v>
      </c>
      <c r="D9" s="42" t="s">
        <v>246</v>
      </c>
      <c r="E9" s="613"/>
      <c r="F9" s="603"/>
      <c r="G9" s="38">
        <v>1</v>
      </c>
      <c r="H9" s="43">
        <v>36</v>
      </c>
    </row>
    <row r="10" spans="2:8" s="82" customFormat="1" ht="25.5" customHeight="1" x14ac:dyDescent="0.25">
      <c r="B10" s="592">
        <v>3</v>
      </c>
      <c r="C10" s="614" t="s">
        <v>272</v>
      </c>
      <c r="D10" s="39" t="s">
        <v>245</v>
      </c>
      <c r="E10" s="612" t="s">
        <v>247</v>
      </c>
      <c r="F10" s="602" t="s">
        <v>248</v>
      </c>
      <c r="G10" s="40">
        <v>1</v>
      </c>
      <c r="H10" s="41">
        <v>36</v>
      </c>
    </row>
    <row r="11" spans="2:8" s="82" customFormat="1" ht="25.5" customHeight="1" thickBot="1" x14ac:dyDescent="0.3">
      <c r="B11" s="593"/>
      <c r="C11" s="615" t="s">
        <v>272</v>
      </c>
      <c r="D11" s="42" t="s">
        <v>246</v>
      </c>
      <c r="E11" s="613"/>
      <c r="F11" s="603"/>
      <c r="G11" s="38">
        <v>1</v>
      </c>
      <c r="H11" s="43">
        <v>36</v>
      </c>
    </row>
    <row r="12" spans="2:8" s="82" customFormat="1" ht="25.5" customHeight="1" x14ac:dyDescent="0.25">
      <c r="B12" s="592">
        <v>4</v>
      </c>
      <c r="C12" s="594" t="s">
        <v>286</v>
      </c>
      <c r="D12" s="39" t="s">
        <v>245</v>
      </c>
      <c r="E12" s="612" t="s">
        <v>247</v>
      </c>
      <c r="F12" s="602" t="s">
        <v>248</v>
      </c>
      <c r="G12" s="40">
        <v>1</v>
      </c>
      <c r="H12" s="41">
        <v>36</v>
      </c>
    </row>
    <row r="13" spans="2:8" s="82" customFormat="1" ht="25.5" customHeight="1" thickBot="1" x14ac:dyDescent="0.3">
      <c r="B13" s="593"/>
      <c r="C13" s="595" t="s">
        <v>286</v>
      </c>
      <c r="D13" s="42" t="s">
        <v>246</v>
      </c>
      <c r="E13" s="613"/>
      <c r="F13" s="603"/>
      <c r="G13" s="65">
        <v>1</v>
      </c>
      <c r="H13" s="66">
        <v>36</v>
      </c>
    </row>
    <row r="14" spans="2:8" s="82" customFormat="1" ht="25.5" customHeight="1" x14ac:dyDescent="0.25">
      <c r="B14" s="616">
        <v>5</v>
      </c>
      <c r="C14" s="612" t="s">
        <v>296</v>
      </c>
      <c r="D14" s="39" t="s">
        <v>245</v>
      </c>
      <c r="E14" s="612" t="s">
        <v>247</v>
      </c>
      <c r="F14" s="604">
        <v>4</v>
      </c>
      <c r="G14" s="40">
        <v>1</v>
      </c>
      <c r="H14" s="41">
        <v>36</v>
      </c>
    </row>
    <row r="15" spans="2:8" s="82" customFormat="1" ht="25.5" customHeight="1" thickBot="1" x14ac:dyDescent="0.3">
      <c r="B15" s="617"/>
      <c r="C15" s="613" t="s">
        <v>295</v>
      </c>
      <c r="D15" s="42" t="s">
        <v>246</v>
      </c>
      <c r="E15" s="613"/>
      <c r="F15" s="605"/>
      <c r="G15" s="38">
        <v>1</v>
      </c>
      <c r="H15" s="43">
        <v>36</v>
      </c>
    </row>
    <row r="16" spans="2:8" ht="25.5" customHeight="1" thickBot="1" x14ac:dyDescent="0.3">
      <c r="B16" s="606" t="s">
        <v>230</v>
      </c>
      <c r="C16" s="607"/>
      <c r="D16" s="608"/>
      <c r="E16" s="44" t="s">
        <v>231</v>
      </c>
      <c r="F16" s="45">
        <v>6</v>
      </c>
      <c r="G16" s="45">
        <v>4</v>
      </c>
      <c r="H16" s="46">
        <v>144</v>
      </c>
    </row>
    <row r="17" spans="2:8" s="24" customFormat="1" ht="25.5" customHeight="1" thickBot="1" x14ac:dyDescent="0.3">
      <c r="B17" s="609" t="s">
        <v>200</v>
      </c>
      <c r="C17" s="610"/>
      <c r="D17" s="610"/>
      <c r="E17" s="610"/>
      <c r="F17" s="611"/>
      <c r="G17" s="83">
        <f>SUM(G6:G16)</f>
        <v>14</v>
      </c>
      <c r="H17" s="68">
        <f>SUM(H6:H16)</f>
        <v>504</v>
      </c>
    </row>
  </sheetData>
  <mergeCells count="27">
    <mergeCell ref="F14:F15"/>
    <mergeCell ref="B16:D16"/>
    <mergeCell ref="B17:F17"/>
    <mergeCell ref="B6:B7"/>
    <mergeCell ref="C6:C7"/>
    <mergeCell ref="E6:E7"/>
    <mergeCell ref="B8:B9"/>
    <mergeCell ref="C8:C9"/>
    <mergeCell ref="E8:E9"/>
    <mergeCell ref="B10:B11"/>
    <mergeCell ref="C10:C11"/>
    <mergeCell ref="E10:E11"/>
    <mergeCell ref="B14:B15"/>
    <mergeCell ref="C14:C15"/>
    <mergeCell ref="E14:E15"/>
    <mergeCell ref="E12:E13"/>
    <mergeCell ref="B12:B13"/>
    <mergeCell ref="C12:C13"/>
    <mergeCell ref="G4:H4"/>
    <mergeCell ref="B4:B5"/>
    <mergeCell ref="C4:C5"/>
    <mergeCell ref="D4:D5"/>
    <mergeCell ref="E4:E5"/>
    <mergeCell ref="F4:F5"/>
    <mergeCell ref="F8:F9"/>
    <mergeCell ref="F10:F11"/>
    <mergeCell ref="F12:F13"/>
  </mergeCells>
  <pageMargins left="0.7" right="0.7" top="0.75" bottom="0.75" header="0.3" footer="0.3"/>
  <pageSetup paperSize="9" scale="85" fitToHeight="0" orientation="landscape" r:id="rId1"/>
  <ignoredErrors>
    <ignoredError sqref="F6 F13 F11 F9 F7:F8 F10 F1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99"/>
  <sheetViews>
    <sheetView view="pageBreakPreview" zoomScale="60" zoomScaleNormal="75" workbookViewId="0">
      <selection activeCell="C35" sqref="C35"/>
    </sheetView>
  </sheetViews>
  <sheetFormatPr defaultRowHeight="15" x14ac:dyDescent="0.25"/>
  <cols>
    <col min="1" max="1" width="2.7109375" style="78" customWidth="1"/>
    <col min="2" max="2" width="14.140625" style="35" customWidth="1"/>
    <col min="3" max="3" width="101" style="78" customWidth="1"/>
    <col min="4" max="4" width="22.28515625" style="78" customWidth="1"/>
    <col min="5" max="13" width="9.5703125" style="78" customWidth="1"/>
    <col min="14" max="17" width="7.42578125" style="25" customWidth="1"/>
    <col min="18" max="16384" width="9.140625" style="78"/>
  </cols>
  <sheetData>
    <row r="1" spans="2:17" s="77" customFormat="1" ht="33" customHeight="1" thickBot="1" x14ac:dyDescent="0.3">
      <c r="B1" s="632" t="s">
        <v>319</v>
      </c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3"/>
      <c r="N1" s="633"/>
      <c r="O1" s="75"/>
      <c r="P1" s="26"/>
      <c r="Q1" s="26"/>
    </row>
    <row r="2" spans="2:17" s="81" customFormat="1" ht="15" customHeight="1" x14ac:dyDescent="0.25">
      <c r="B2" s="648" t="s">
        <v>86</v>
      </c>
      <c r="C2" s="648" t="s">
        <v>87</v>
      </c>
      <c r="D2" s="648" t="s">
        <v>88</v>
      </c>
      <c r="E2" s="634" t="s">
        <v>90</v>
      </c>
      <c r="F2" s="635"/>
      <c r="G2" s="634" t="s">
        <v>93</v>
      </c>
      <c r="H2" s="635"/>
      <c r="I2" s="635"/>
      <c r="J2" s="635"/>
      <c r="K2" s="635"/>
      <c r="L2" s="640"/>
      <c r="N2" s="99"/>
      <c r="O2" s="99"/>
      <c r="P2" s="99"/>
      <c r="Q2" s="99"/>
    </row>
    <row r="3" spans="2:17" s="81" customFormat="1" ht="15.75" x14ac:dyDescent="0.25">
      <c r="B3" s="649"/>
      <c r="C3" s="649"/>
      <c r="D3" s="649"/>
      <c r="E3" s="636"/>
      <c r="F3" s="637"/>
      <c r="G3" s="636"/>
      <c r="H3" s="637"/>
      <c r="I3" s="637"/>
      <c r="J3" s="637"/>
      <c r="K3" s="637"/>
      <c r="L3" s="641"/>
      <c r="N3" s="99"/>
      <c r="O3" s="99"/>
      <c r="P3" s="99"/>
      <c r="Q3" s="99"/>
    </row>
    <row r="4" spans="2:17" s="81" customFormat="1" ht="33.75" customHeight="1" thickBot="1" x14ac:dyDescent="0.3">
      <c r="B4" s="649"/>
      <c r="C4" s="649"/>
      <c r="D4" s="649"/>
      <c r="E4" s="638"/>
      <c r="F4" s="639"/>
      <c r="G4" s="638"/>
      <c r="H4" s="639"/>
      <c r="I4" s="639"/>
      <c r="J4" s="639"/>
      <c r="K4" s="639"/>
      <c r="L4" s="642"/>
      <c r="N4" s="99"/>
      <c r="O4" s="99"/>
      <c r="P4" s="99"/>
      <c r="Q4" s="99"/>
    </row>
    <row r="5" spans="2:17" s="81" customFormat="1" ht="31.5" customHeight="1" thickBot="1" x14ac:dyDescent="0.3">
      <c r="B5" s="649"/>
      <c r="C5" s="649"/>
      <c r="D5" s="649"/>
      <c r="E5" s="618" t="s">
        <v>94</v>
      </c>
      <c r="F5" s="643" t="s">
        <v>95</v>
      </c>
      <c r="G5" s="646" t="s">
        <v>98</v>
      </c>
      <c r="H5" s="647"/>
      <c r="I5" s="646" t="s">
        <v>99</v>
      </c>
      <c r="J5" s="647"/>
      <c r="K5" s="646" t="s">
        <v>100</v>
      </c>
      <c r="L5" s="647"/>
      <c r="N5" s="99"/>
      <c r="O5" s="99"/>
      <c r="P5" s="99"/>
      <c r="Q5" s="99"/>
    </row>
    <row r="6" spans="2:17" s="81" customFormat="1" ht="29.25" customHeight="1" thickBot="1" x14ac:dyDescent="0.3">
      <c r="B6" s="649"/>
      <c r="C6" s="649"/>
      <c r="D6" s="649"/>
      <c r="E6" s="619"/>
      <c r="F6" s="644"/>
      <c r="G6" s="100" t="s">
        <v>103</v>
      </c>
      <c r="H6" s="101" t="s">
        <v>104</v>
      </c>
      <c r="I6" s="100" t="s">
        <v>105</v>
      </c>
      <c r="J6" s="101" t="s">
        <v>106</v>
      </c>
      <c r="K6" s="100" t="s">
        <v>107</v>
      </c>
      <c r="L6" s="101" t="s">
        <v>108</v>
      </c>
      <c r="N6" s="99"/>
      <c r="O6" s="99"/>
      <c r="P6" s="99"/>
      <c r="Q6" s="99"/>
    </row>
    <row r="7" spans="2:17" s="81" customFormat="1" ht="32.25" customHeight="1" x14ac:dyDescent="0.25">
      <c r="B7" s="649"/>
      <c r="C7" s="649"/>
      <c r="D7" s="649"/>
      <c r="E7" s="619"/>
      <c r="F7" s="644"/>
      <c r="G7" s="618" t="s">
        <v>112</v>
      </c>
      <c r="H7" s="621" t="s">
        <v>299</v>
      </c>
      <c r="I7" s="618" t="s">
        <v>112</v>
      </c>
      <c r="J7" s="621" t="s">
        <v>305</v>
      </c>
      <c r="K7" s="618" t="s">
        <v>307</v>
      </c>
      <c r="L7" s="621" t="s">
        <v>308</v>
      </c>
      <c r="N7" s="99"/>
      <c r="O7" s="99"/>
      <c r="P7" s="99"/>
      <c r="Q7" s="99"/>
    </row>
    <row r="8" spans="2:17" s="81" customFormat="1" ht="60.75" customHeight="1" x14ac:dyDescent="0.25">
      <c r="B8" s="649"/>
      <c r="C8" s="649"/>
      <c r="D8" s="649"/>
      <c r="E8" s="619"/>
      <c r="F8" s="644"/>
      <c r="G8" s="619"/>
      <c r="H8" s="622"/>
      <c r="I8" s="619"/>
      <c r="J8" s="622"/>
      <c r="K8" s="619"/>
      <c r="L8" s="622"/>
      <c r="N8" s="99"/>
      <c r="O8" s="99"/>
      <c r="P8" s="99"/>
      <c r="Q8" s="99"/>
    </row>
    <row r="9" spans="2:17" s="81" customFormat="1" ht="94.5" customHeight="1" thickBot="1" x14ac:dyDescent="0.3">
      <c r="B9" s="650"/>
      <c r="C9" s="650"/>
      <c r="D9" s="650"/>
      <c r="E9" s="620"/>
      <c r="F9" s="645"/>
      <c r="G9" s="620"/>
      <c r="H9" s="623"/>
      <c r="I9" s="620"/>
      <c r="J9" s="623"/>
      <c r="K9" s="620"/>
      <c r="L9" s="623"/>
      <c r="N9" s="99"/>
      <c r="O9" s="99"/>
      <c r="P9" s="99"/>
      <c r="Q9" s="99"/>
    </row>
    <row r="10" spans="2:17" s="97" customFormat="1" ht="15.75" thickBot="1" x14ac:dyDescent="0.3">
      <c r="B10" s="92">
        <v>1</v>
      </c>
      <c r="C10" s="92">
        <v>2</v>
      </c>
      <c r="D10" s="92">
        <v>3</v>
      </c>
      <c r="E10" s="93">
        <v>5</v>
      </c>
      <c r="F10" s="94">
        <v>6</v>
      </c>
      <c r="G10" s="93">
        <v>13</v>
      </c>
      <c r="H10" s="95">
        <v>14</v>
      </c>
      <c r="I10" s="93">
        <v>15</v>
      </c>
      <c r="J10" s="95">
        <v>16</v>
      </c>
      <c r="K10" s="93">
        <v>17</v>
      </c>
      <c r="L10" s="95">
        <v>18</v>
      </c>
      <c r="M10" s="96"/>
      <c r="N10" s="98"/>
      <c r="O10" s="98"/>
      <c r="P10" s="98"/>
      <c r="Q10" s="98"/>
    </row>
    <row r="11" spans="2:17" s="109" customFormat="1" ht="38.25" customHeight="1" thickBot="1" x14ac:dyDescent="0.3">
      <c r="B11" s="102" t="s">
        <v>322</v>
      </c>
      <c r="C11" s="103" t="s">
        <v>113</v>
      </c>
      <c r="D11" s="104" t="s">
        <v>114</v>
      </c>
      <c r="E11" s="105">
        <f>SUM(E12,E21,E25,)</f>
        <v>18</v>
      </c>
      <c r="F11" s="106">
        <f>SUM(F12:F27)</f>
        <v>0</v>
      </c>
      <c r="G11" s="105">
        <f t="shared" ref="G11:L11" si="0">SUM(G12,G21,G25,)</f>
        <v>0</v>
      </c>
      <c r="H11" s="107">
        <f t="shared" si="0"/>
        <v>0</v>
      </c>
      <c r="I11" s="105">
        <f t="shared" si="0"/>
        <v>0</v>
      </c>
      <c r="J11" s="107">
        <f t="shared" si="0"/>
        <v>0</v>
      </c>
      <c r="K11" s="105">
        <f t="shared" si="0"/>
        <v>0</v>
      </c>
      <c r="L11" s="107">
        <f t="shared" si="0"/>
        <v>0</v>
      </c>
      <c r="M11" s="108"/>
    </row>
    <row r="12" spans="2:17" s="116" customFormat="1" ht="18.75" customHeight="1" x14ac:dyDescent="0.25">
      <c r="B12" s="110"/>
      <c r="C12" s="111" t="s">
        <v>334</v>
      </c>
      <c r="D12" s="112" t="s">
        <v>115</v>
      </c>
      <c r="E12" s="113">
        <f>SUM(E13:E20)</f>
        <v>12</v>
      </c>
      <c r="F12" s="114">
        <f>SUM(F13:F20)</f>
        <v>0</v>
      </c>
      <c r="G12" s="113">
        <f t="shared" ref="G12:L12" si="1">SUM(G13:G20)</f>
        <v>0</v>
      </c>
      <c r="H12" s="115">
        <f t="shared" si="1"/>
        <v>0</v>
      </c>
      <c r="I12" s="113">
        <f t="shared" si="1"/>
        <v>0</v>
      </c>
      <c r="J12" s="115">
        <f t="shared" si="1"/>
        <v>0</v>
      </c>
      <c r="K12" s="113">
        <f t="shared" si="1"/>
        <v>0</v>
      </c>
      <c r="L12" s="115">
        <f t="shared" si="1"/>
        <v>0</v>
      </c>
      <c r="N12" s="289"/>
      <c r="O12" s="117"/>
      <c r="P12" s="109"/>
      <c r="Q12" s="109"/>
    </row>
    <row r="13" spans="2:17" s="126" customFormat="1" ht="19.5" customHeight="1" x14ac:dyDescent="0.25">
      <c r="B13" s="118" t="s">
        <v>116</v>
      </c>
      <c r="C13" s="119" t="s">
        <v>117</v>
      </c>
      <c r="D13" s="120" t="s">
        <v>118</v>
      </c>
      <c r="E13" s="121">
        <v>6</v>
      </c>
      <c r="F13" s="122"/>
      <c r="G13" s="121" t="s">
        <v>309</v>
      </c>
      <c r="H13" s="295" t="s">
        <v>241</v>
      </c>
      <c r="I13" s="124"/>
      <c r="J13" s="125"/>
      <c r="K13" s="124"/>
      <c r="L13" s="125"/>
      <c r="N13" s="290"/>
      <c r="O13" s="127"/>
      <c r="P13" s="108"/>
      <c r="Q13" s="108"/>
    </row>
    <row r="14" spans="2:17" s="126" customFormat="1" ht="19.5" customHeight="1" x14ac:dyDescent="0.25">
      <c r="B14" s="118" t="s">
        <v>119</v>
      </c>
      <c r="C14" s="119" t="s">
        <v>120</v>
      </c>
      <c r="D14" s="120" t="s">
        <v>121</v>
      </c>
      <c r="E14" s="121"/>
      <c r="F14" s="122"/>
      <c r="G14" s="121" t="s">
        <v>309</v>
      </c>
      <c r="H14" s="169" t="s">
        <v>130</v>
      </c>
      <c r="I14" s="124"/>
      <c r="J14" s="125"/>
      <c r="K14" s="124"/>
      <c r="L14" s="125"/>
      <c r="N14" s="291"/>
      <c r="O14" s="127"/>
      <c r="P14" s="108"/>
      <c r="Q14" s="108"/>
    </row>
    <row r="15" spans="2:17" s="126" customFormat="1" ht="19.5" customHeight="1" x14ac:dyDescent="0.25">
      <c r="B15" s="118" t="s">
        <v>122</v>
      </c>
      <c r="C15" s="119" t="s">
        <v>123</v>
      </c>
      <c r="D15" s="120" t="s">
        <v>121</v>
      </c>
      <c r="E15" s="121"/>
      <c r="F15" s="122"/>
      <c r="G15" s="121" t="s">
        <v>309</v>
      </c>
      <c r="H15" s="169" t="s">
        <v>130</v>
      </c>
      <c r="I15" s="124"/>
      <c r="J15" s="125"/>
      <c r="K15" s="124"/>
      <c r="L15" s="125"/>
      <c r="N15" s="127"/>
      <c r="O15" s="117"/>
      <c r="P15" s="108"/>
      <c r="Q15" s="108"/>
    </row>
    <row r="16" spans="2:17" s="126" customFormat="1" ht="19.5" customHeight="1" x14ac:dyDescent="0.25">
      <c r="B16" s="118" t="s">
        <v>124</v>
      </c>
      <c r="C16" s="119" t="s">
        <v>125</v>
      </c>
      <c r="D16" s="120" t="s">
        <v>121</v>
      </c>
      <c r="E16" s="121"/>
      <c r="F16" s="122"/>
      <c r="G16" s="121" t="s">
        <v>309</v>
      </c>
      <c r="H16" s="169" t="s">
        <v>130</v>
      </c>
      <c r="I16" s="124"/>
      <c r="J16" s="125"/>
      <c r="K16" s="124"/>
      <c r="L16" s="125"/>
      <c r="N16" s="108"/>
      <c r="O16" s="108"/>
      <c r="P16" s="108"/>
      <c r="Q16" s="108"/>
    </row>
    <row r="17" spans="2:17" s="126" customFormat="1" ht="19.5" customHeight="1" x14ac:dyDescent="0.25">
      <c r="B17" s="118" t="s">
        <v>126</v>
      </c>
      <c r="C17" s="119" t="s">
        <v>127</v>
      </c>
      <c r="D17" s="120" t="s">
        <v>118</v>
      </c>
      <c r="E17" s="121">
        <v>6</v>
      </c>
      <c r="F17" s="122"/>
      <c r="G17" s="121" t="s">
        <v>309</v>
      </c>
      <c r="H17" s="295" t="s">
        <v>241</v>
      </c>
      <c r="I17" s="124"/>
      <c r="J17" s="125"/>
      <c r="K17" s="124"/>
      <c r="L17" s="125"/>
      <c r="N17" s="108"/>
      <c r="O17" s="108"/>
      <c r="P17" s="108"/>
      <c r="Q17" s="108"/>
    </row>
    <row r="18" spans="2:17" s="108" customFormat="1" ht="19.5" customHeight="1" x14ac:dyDescent="0.25">
      <c r="B18" s="128" t="s">
        <v>128</v>
      </c>
      <c r="C18" s="128" t="s">
        <v>129</v>
      </c>
      <c r="D18" s="129" t="s">
        <v>130</v>
      </c>
      <c r="E18" s="121"/>
      <c r="F18" s="122"/>
      <c r="G18" s="121"/>
      <c r="H18" s="169" t="s">
        <v>130</v>
      </c>
      <c r="I18" s="121"/>
      <c r="J18" s="123"/>
      <c r="K18" s="121"/>
      <c r="L18" s="123"/>
    </row>
    <row r="19" spans="2:17" s="126" customFormat="1" ht="19.5" customHeight="1" x14ac:dyDescent="0.25">
      <c r="B19" s="118" t="s">
        <v>131</v>
      </c>
      <c r="C19" s="119" t="s">
        <v>132</v>
      </c>
      <c r="D19" s="120" t="s">
        <v>121</v>
      </c>
      <c r="E19" s="121"/>
      <c r="F19" s="122"/>
      <c r="G19" s="121" t="s">
        <v>309</v>
      </c>
      <c r="H19" s="169" t="s">
        <v>130</v>
      </c>
      <c r="I19" s="124"/>
      <c r="J19" s="125"/>
      <c r="K19" s="124"/>
      <c r="L19" s="125"/>
      <c r="N19" s="108"/>
      <c r="O19" s="108"/>
      <c r="P19" s="108"/>
      <c r="Q19" s="108"/>
    </row>
    <row r="20" spans="2:17" s="126" customFormat="1" ht="19.5" customHeight="1" x14ac:dyDescent="0.25">
      <c r="B20" s="118" t="s">
        <v>133</v>
      </c>
      <c r="C20" s="119" t="s">
        <v>134</v>
      </c>
      <c r="D20" s="120" t="s">
        <v>121</v>
      </c>
      <c r="E20" s="121"/>
      <c r="F20" s="122"/>
      <c r="G20" s="161" t="s">
        <v>309</v>
      </c>
      <c r="H20" s="169" t="s">
        <v>130</v>
      </c>
      <c r="I20" s="124"/>
      <c r="J20" s="125"/>
      <c r="K20" s="124"/>
      <c r="L20" s="125"/>
      <c r="N20" s="108"/>
      <c r="O20" s="108"/>
      <c r="P20" s="108"/>
      <c r="Q20" s="108"/>
    </row>
    <row r="21" spans="2:17" s="116" customFormat="1" ht="18.75" customHeight="1" x14ac:dyDescent="0.25">
      <c r="B21" s="130"/>
      <c r="C21" s="131" t="s">
        <v>135</v>
      </c>
      <c r="D21" s="132" t="s">
        <v>136</v>
      </c>
      <c r="E21" s="133">
        <f>SUM(E22:E23)</f>
        <v>6</v>
      </c>
      <c r="F21" s="134">
        <f>SUM(F22:F24)</f>
        <v>0</v>
      </c>
      <c r="G21" s="133">
        <f>SUM(G22:G24)</f>
        <v>0</v>
      </c>
      <c r="H21" s="135">
        <f>SUM(H22:H24)</f>
        <v>0</v>
      </c>
      <c r="I21" s="133">
        <f>SUM(I22:I23)</f>
        <v>0</v>
      </c>
      <c r="J21" s="135">
        <f>SUM(J22:J23)</f>
        <v>0</v>
      </c>
      <c r="K21" s="133">
        <f>SUM(K22:K23)</f>
        <v>0</v>
      </c>
      <c r="L21" s="135">
        <f>SUM(L22:L23)</f>
        <v>0</v>
      </c>
      <c r="N21" s="109"/>
      <c r="O21" s="109"/>
      <c r="P21" s="109"/>
      <c r="Q21" s="109"/>
    </row>
    <row r="22" spans="2:17" s="126" customFormat="1" ht="19.5" customHeight="1" x14ac:dyDescent="0.25">
      <c r="B22" s="118" t="s">
        <v>137</v>
      </c>
      <c r="C22" s="119" t="s">
        <v>330</v>
      </c>
      <c r="D22" s="120" t="s">
        <v>118</v>
      </c>
      <c r="E22" s="121"/>
      <c r="F22" s="122"/>
      <c r="G22" s="296" t="s">
        <v>309</v>
      </c>
      <c r="H22" s="297" t="s">
        <v>130</v>
      </c>
      <c r="I22" s="124"/>
      <c r="J22" s="125"/>
      <c r="K22" s="124"/>
      <c r="L22" s="125"/>
      <c r="N22" s="108"/>
      <c r="O22" s="108"/>
      <c r="P22" s="108"/>
      <c r="Q22" s="109"/>
    </row>
    <row r="23" spans="2:17" s="126" customFormat="1" ht="19.5" customHeight="1" x14ac:dyDescent="0.25">
      <c r="B23" s="118" t="s">
        <v>138</v>
      </c>
      <c r="C23" s="136" t="s">
        <v>263</v>
      </c>
      <c r="D23" s="120" t="s">
        <v>121</v>
      </c>
      <c r="E23" s="121">
        <v>6</v>
      </c>
      <c r="F23" s="122"/>
      <c r="G23" s="121" t="s">
        <v>309</v>
      </c>
      <c r="H23" s="295" t="s">
        <v>241</v>
      </c>
      <c r="I23" s="124"/>
      <c r="J23" s="125"/>
      <c r="K23" s="124"/>
      <c r="L23" s="125"/>
      <c r="N23" s="108"/>
      <c r="O23" s="108"/>
      <c r="P23" s="108"/>
      <c r="Q23" s="109"/>
    </row>
    <row r="24" spans="2:17" s="126" customFormat="1" ht="19.5" customHeight="1" x14ac:dyDescent="0.25">
      <c r="B24" s="118" t="s">
        <v>139</v>
      </c>
      <c r="C24" s="119" t="s">
        <v>303</v>
      </c>
      <c r="D24" s="120" t="s">
        <v>121</v>
      </c>
      <c r="E24" s="121"/>
      <c r="F24" s="122"/>
      <c r="G24" s="296" t="s">
        <v>309</v>
      </c>
      <c r="H24" s="297" t="s">
        <v>130</v>
      </c>
      <c r="I24" s="124"/>
      <c r="J24" s="125"/>
      <c r="K24" s="124"/>
      <c r="L24" s="125"/>
      <c r="N24" s="292"/>
      <c r="O24" s="109"/>
      <c r="P24" s="108"/>
      <c r="Q24" s="108"/>
    </row>
    <row r="25" spans="2:17" s="109" customFormat="1" ht="19.5" customHeight="1" x14ac:dyDescent="0.25">
      <c r="B25" s="130"/>
      <c r="C25" s="131" t="s">
        <v>140</v>
      </c>
      <c r="D25" s="132" t="s">
        <v>141</v>
      </c>
      <c r="E25" s="133">
        <f>SUM(E26:E27,)</f>
        <v>0</v>
      </c>
      <c r="F25" s="134">
        <f>SUM(F26:F27)</f>
        <v>0</v>
      </c>
      <c r="G25" s="133">
        <f t="shared" ref="G25:L25" si="2">SUM(G26:G27)</f>
        <v>0</v>
      </c>
      <c r="H25" s="135">
        <f>SUM(H26:H27)</f>
        <v>0</v>
      </c>
      <c r="I25" s="133">
        <f t="shared" si="2"/>
        <v>0</v>
      </c>
      <c r="J25" s="135">
        <f t="shared" si="2"/>
        <v>0</v>
      </c>
      <c r="K25" s="133">
        <f t="shared" si="2"/>
        <v>0</v>
      </c>
      <c r="L25" s="135">
        <f t="shared" si="2"/>
        <v>0</v>
      </c>
      <c r="N25" s="293"/>
      <c r="O25" s="137"/>
    </row>
    <row r="26" spans="2:17" s="126" customFormat="1" ht="19.5" customHeight="1" x14ac:dyDescent="0.25">
      <c r="B26" s="138" t="s">
        <v>142</v>
      </c>
      <c r="C26" s="119" t="s">
        <v>328</v>
      </c>
      <c r="D26" s="120" t="s">
        <v>130</v>
      </c>
      <c r="E26" s="121"/>
      <c r="F26" s="122"/>
      <c r="G26" s="121" t="s">
        <v>309</v>
      </c>
      <c r="H26" s="169" t="s">
        <v>130</v>
      </c>
      <c r="I26" s="124"/>
      <c r="J26" s="125"/>
      <c r="K26" s="124"/>
      <c r="L26" s="125"/>
      <c r="N26" s="294"/>
      <c r="O26" s="108"/>
      <c r="P26" s="108"/>
      <c r="Q26" s="108"/>
    </row>
    <row r="27" spans="2:17" s="126" customFormat="1" ht="19.5" customHeight="1" x14ac:dyDescent="0.25">
      <c r="B27" s="138" t="s">
        <v>143</v>
      </c>
      <c r="C27" s="119" t="s">
        <v>329</v>
      </c>
      <c r="D27" s="118"/>
      <c r="E27" s="121"/>
      <c r="F27" s="122"/>
      <c r="G27" s="121"/>
      <c r="H27" s="123"/>
      <c r="I27" s="124"/>
      <c r="J27" s="125"/>
      <c r="K27" s="124"/>
      <c r="L27" s="125"/>
      <c r="N27" s="108"/>
      <c r="O27" s="108"/>
      <c r="P27" s="108"/>
      <c r="Q27" s="108"/>
    </row>
    <row r="28" spans="2:17" s="126" customFormat="1" ht="19.5" customHeight="1" thickBot="1" x14ac:dyDescent="0.3">
      <c r="B28" s="139"/>
      <c r="C28" s="140" t="s">
        <v>144</v>
      </c>
      <c r="D28" s="141"/>
      <c r="E28" s="142">
        <v>18</v>
      </c>
      <c r="F28" s="143"/>
      <c r="G28" s="142"/>
      <c r="H28" s="144">
        <v>18</v>
      </c>
      <c r="I28" s="145"/>
      <c r="J28" s="146"/>
      <c r="K28" s="145"/>
      <c r="L28" s="146"/>
      <c r="N28" s="109"/>
      <c r="O28" s="109"/>
      <c r="P28" s="109"/>
      <c r="Q28" s="109"/>
    </row>
    <row r="29" spans="2:17" s="126" customFormat="1" ht="19.5" customHeight="1" thickBot="1" x14ac:dyDescent="0.3">
      <c r="B29" s="147" t="s">
        <v>145</v>
      </c>
      <c r="C29" s="148" t="s">
        <v>146</v>
      </c>
      <c r="D29" s="104" t="s">
        <v>316</v>
      </c>
      <c r="E29" s="105">
        <f>SUM(E30:E35)</f>
        <v>0</v>
      </c>
      <c r="F29" s="106">
        <f>SUM(F30:F35)</f>
        <v>0</v>
      </c>
      <c r="G29" s="105">
        <f t="shared" ref="G29:L29" si="3">SUM(G30:G35)</f>
        <v>0</v>
      </c>
      <c r="H29" s="107">
        <f t="shared" si="3"/>
        <v>0</v>
      </c>
      <c r="I29" s="105">
        <f t="shared" si="3"/>
        <v>0</v>
      </c>
      <c r="J29" s="107">
        <f t="shared" si="3"/>
        <v>0</v>
      </c>
      <c r="K29" s="105">
        <f t="shared" si="3"/>
        <v>0</v>
      </c>
      <c r="L29" s="107">
        <f t="shared" si="3"/>
        <v>0</v>
      </c>
      <c r="M29" s="117"/>
      <c r="N29" s="117"/>
      <c r="O29" s="117"/>
      <c r="P29" s="117"/>
      <c r="Q29" s="127"/>
    </row>
    <row r="30" spans="2:17" s="126" customFormat="1" ht="19.5" customHeight="1" x14ac:dyDescent="0.25">
      <c r="B30" s="150" t="s">
        <v>147</v>
      </c>
      <c r="C30" s="151" t="s">
        <v>148</v>
      </c>
      <c r="D30" s="152" t="s">
        <v>130</v>
      </c>
      <c r="E30" s="153"/>
      <c r="F30" s="154"/>
      <c r="G30" s="153"/>
      <c r="H30" s="155"/>
      <c r="I30" s="156"/>
      <c r="J30" s="157" t="s">
        <v>130</v>
      </c>
      <c r="K30" s="158"/>
      <c r="L30" s="155"/>
      <c r="M30" s="117"/>
      <c r="N30" s="137"/>
      <c r="O30" s="127"/>
      <c r="P30" s="127"/>
      <c r="Q30" s="127"/>
    </row>
    <row r="31" spans="2:17" s="126" customFormat="1" ht="19.5" customHeight="1" x14ac:dyDescent="0.25">
      <c r="B31" s="118" t="s">
        <v>149</v>
      </c>
      <c r="C31" s="159" t="s">
        <v>125</v>
      </c>
      <c r="D31" s="160" t="s">
        <v>130</v>
      </c>
      <c r="E31" s="161"/>
      <c r="F31" s="162"/>
      <c r="G31" s="161"/>
      <c r="H31" s="163"/>
      <c r="I31" s="164" t="s">
        <v>130</v>
      </c>
      <c r="J31" s="165"/>
      <c r="K31" s="161"/>
      <c r="L31" s="163"/>
      <c r="M31" s="117"/>
      <c r="N31" s="137"/>
      <c r="O31" s="127"/>
      <c r="P31" s="127"/>
      <c r="Q31" s="127"/>
    </row>
    <row r="32" spans="2:17" s="126" customFormat="1" ht="19.5" customHeight="1" x14ac:dyDescent="0.25">
      <c r="B32" s="118" t="s">
        <v>150</v>
      </c>
      <c r="C32" s="166" t="s">
        <v>321</v>
      </c>
      <c r="D32" s="167" t="s">
        <v>289</v>
      </c>
      <c r="E32" s="161"/>
      <c r="F32" s="162"/>
      <c r="G32" s="161"/>
      <c r="H32" s="163"/>
      <c r="I32" s="161" t="s">
        <v>309</v>
      </c>
      <c r="J32" s="168" t="s">
        <v>309</v>
      </c>
      <c r="K32" s="161" t="s">
        <v>309</v>
      </c>
      <c r="L32" s="169" t="s">
        <v>130</v>
      </c>
      <c r="M32" s="117"/>
      <c r="N32" s="137"/>
      <c r="O32" s="127"/>
      <c r="P32" s="127"/>
      <c r="Q32" s="127"/>
    </row>
    <row r="33" spans="2:17" s="126" customFormat="1" ht="19.5" customHeight="1" x14ac:dyDescent="0.25">
      <c r="B33" s="118" t="s">
        <v>151</v>
      </c>
      <c r="C33" s="166" t="s">
        <v>132</v>
      </c>
      <c r="D33" s="167" t="s">
        <v>315</v>
      </c>
      <c r="E33" s="161"/>
      <c r="F33" s="162"/>
      <c r="G33" s="161"/>
      <c r="H33" s="163"/>
      <c r="I33" s="170" t="s">
        <v>320</v>
      </c>
      <c r="J33" s="171" t="s">
        <v>320</v>
      </c>
      <c r="K33" s="170" t="s">
        <v>320</v>
      </c>
      <c r="L33" s="169" t="s">
        <v>130</v>
      </c>
      <c r="M33" s="117"/>
      <c r="N33" s="172"/>
      <c r="O33" s="127"/>
      <c r="P33" s="127"/>
      <c r="Q33" s="127"/>
    </row>
    <row r="34" spans="2:17" s="126" customFormat="1" ht="19.5" customHeight="1" x14ac:dyDescent="0.25">
      <c r="B34" s="118" t="s">
        <v>152</v>
      </c>
      <c r="C34" s="166" t="s">
        <v>153</v>
      </c>
      <c r="D34" s="160" t="s">
        <v>130</v>
      </c>
      <c r="E34" s="161"/>
      <c r="F34" s="162"/>
      <c r="G34" s="161"/>
      <c r="H34" s="163"/>
      <c r="I34" s="161"/>
      <c r="J34" s="163"/>
      <c r="K34" s="173"/>
      <c r="L34" s="174" t="s">
        <v>130</v>
      </c>
      <c r="M34" s="117"/>
      <c r="N34" s="137"/>
      <c r="O34" s="127"/>
      <c r="P34" s="127"/>
      <c r="Q34" s="127"/>
    </row>
    <row r="35" spans="2:17" s="116" customFormat="1" ht="19.5" customHeight="1" x14ac:dyDescent="0.25">
      <c r="B35" s="118" t="s">
        <v>154</v>
      </c>
      <c r="C35" s="166" t="s">
        <v>331</v>
      </c>
      <c r="D35" s="120" t="s">
        <v>121</v>
      </c>
      <c r="E35" s="121"/>
      <c r="F35" s="122"/>
      <c r="G35" s="121"/>
      <c r="H35" s="123"/>
      <c r="I35" s="173" t="s">
        <v>309</v>
      </c>
      <c r="J35" s="174" t="s">
        <v>130</v>
      </c>
      <c r="K35" s="161"/>
      <c r="L35" s="123"/>
      <c r="M35" s="117"/>
      <c r="N35" s="127"/>
      <c r="O35" s="127"/>
      <c r="P35" s="117"/>
      <c r="Q35" s="117"/>
    </row>
    <row r="36" spans="2:17" s="126" customFormat="1" ht="19.5" customHeight="1" thickBot="1" x14ac:dyDescent="0.3">
      <c r="B36" s="176"/>
      <c r="C36" s="177" t="s">
        <v>144</v>
      </c>
      <c r="D36" s="178"/>
      <c r="E36" s="179"/>
      <c r="F36" s="180"/>
      <c r="G36" s="179"/>
      <c r="H36" s="181"/>
      <c r="I36" s="142"/>
      <c r="J36" s="144"/>
      <c r="K36" s="179"/>
      <c r="L36" s="181"/>
      <c r="M36" s="117"/>
      <c r="N36" s="127"/>
      <c r="O36" s="127"/>
      <c r="P36" s="127"/>
      <c r="Q36" s="127"/>
    </row>
    <row r="37" spans="2:17" s="126" customFormat="1" ht="19.5" customHeight="1" thickBot="1" x14ac:dyDescent="0.3">
      <c r="B37" s="102" t="s">
        <v>155</v>
      </c>
      <c r="C37" s="103" t="s">
        <v>156</v>
      </c>
      <c r="D37" s="104" t="s">
        <v>290</v>
      </c>
      <c r="E37" s="105">
        <f>SUM(E39:E39)</f>
        <v>0</v>
      </c>
      <c r="F37" s="106">
        <f>SUM(F39:F39)</f>
        <v>0</v>
      </c>
      <c r="G37" s="105">
        <f>SUM(G39:G39)</f>
        <v>0</v>
      </c>
      <c r="H37" s="107">
        <f>SUM(H39:H39)</f>
        <v>0</v>
      </c>
      <c r="I37" s="105">
        <f>SUM(I38:I39)</f>
        <v>0</v>
      </c>
      <c r="J37" s="107">
        <f>SUM(J38:J39)</f>
        <v>0</v>
      </c>
      <c r="K37" s="105">
        <f>SUM(K39:K39)</f>
        <v>0</v>
      </c>
      <c r="L37" s="107">
        <f>SUM(L39:L39)</f>
        <v>0</v>
      </c>
      <c r="M37" s="117"/>
      <c r="N37" s="117"/>
      <c r="O37" s="117"/>
      <c r="P37" s="127"/>
      <c r="Q37" s="127"/>
    </row>
    <row r="38" spans="2:17" s="126" customFormat="1" ht="19.5" customHeight="1" x14ac:dyDescent="0.25">
      <c r="B38" s="150" t="s">
        <v>157</v>
      </c>
      <c r="C38" s="182" t="s">
        <v>127</v>
      </c>
      <c r="D38" s="286" t="s">
        <v>121</v>
      </c>
      <c r="E38" s="183"/>
      <c r="F38" s="184"/>
      <c r="G38" s="183"/>
      <c r="H38" s="185"/>
      <c r="I38" s="183" t="s">
        <v>309</v>
      </c>
      <c r="J38" s="157" t="s">
        <v>130</v>
      </c>
      <c r="K38" s="183"/>
      <c r="L38" s="185"/>
      <c r="M38" s="117"/>
      <c r="N38" s="127"/>
      <c r="O38" s="127"/>
      <c r="P38" s="127"/>
      <c r="Q38" s="127"/>
    </row>
    <row r="39" spans="2:17" s="126" customFormat="1" ht="19.5" customHeight="1" x14ac:dyDescent="0.25">
      <c r="B39" s="150" t="s">
        <v>262</v>
      </c>
      <c r="C39" s="186" t="s">
        <v>323</v>
      </c>
      <c r="D39" s="187" t="s">
        <v>130</v>
      </c>
      <c r="E39" s="188"/>
      <c r="F39" s="189"/>
      <c r="G39" s="153"/>
      <c r="H39" s="155"/>
      <c r="I39" s="267"/>
      <c r="J39" s="284" t="s">
        <v>130</v>
      </c>
      <c r="K39" s="153"/>
      <c r="L39" s="190"/>
      <c r="M39" s="117"/>
      <c r="N39" s="127"/>
      <c r="O39" s="127"/>
      <c r="P39" s="127"/>
      <c r="Q39" s="127"/>
    </row>
    <row r="40" spans="2:17" s="126" customFormat="1" ht="19.5" customHeight="1" thickBot="1" x14ac:dyDescent="0.3">
      <c r="B40" s="191"/>
      <c r="C40" s="177" t="s">
        <v>144</v>
      </c>
      <c r="D40" s="176"/>
      <c r="E40" s="192"/>
      <c r="F40" s="193"/>
      <c r="G40" s="179"/>
      <c r="H40" s="181"/>
      <c r="I40" s="179"/>
      <c r="J40" s="194"/>
      <c r="K40" s="179"/>
      <c r="L40" s="181"/>
      <c r="M40" s="117"/>
      <c r="N40" s="127"/>
      <c r="O40" s="127"/>
      <c r="P40" s="127"/>
      <c r="Q40" s="127"/>
    </row>
    <row r="41" spans="2:17" s="108" customFormat="1" ht="19.5" customHeight="1" thickBot="1" x14ac:dyDescent="0.3">
      <c r="B41" s="102" t="s">
        <v>158</v>
      </c>
      <c r="C41" s="103" t="s">
        <v>159</v>
      </c>
      <c r="D41" s="104" t="s">
        <v>337</v>
      </c>
      <c r="E41" s="105">
        <f>SUM(E42:E50)</f>
        <v>18</v>
      </c>
      <c r="F41" s="106">
        <f>SUM(F42:F50)</f>
        <v>0</v>
      </c>
      <c r="G41" s="105">
        <f>SUM(G42:G50)</f>
        <v>0</v>
      </c>
      <c r="H41" s="107">
        <f>SUM(H42:H50)</f>
        <v>0</v>
      </c>
      <c r="I41" s="105">
        <f>SUM(I42:I52)</f>
        <v>0</v>
      </c>
      <c r="J41" s="107">
        <f>SUM(J42:J51)</f>
        <v>0</v>
      </c>
      <c r="K41" s="105">
        <f>SUM(K42:K52)</f>
        <v>0</v>
      </c>
      <c r="L41" s="107">
        <f>SUM(L42:L52)</f>
        <v>0</v>
      </c>
      <c r="M41" s="117"/>
      <c r="N41" s="127"/>
      <c r="O41" s="117"/>
      <c r="P41" s="127"/>
      <c r="Q41" s="127"/>
    </row>
    <row r="42" spans="2:17" s="126" customFormat="1" ht="19.5" customHeight="1" x14ac:dyDescent="0.25">
      <c r="B42" s="195" t="s">
        <v>160</v>
      </c>
      <c r="C42" s="186" t="s">
        <v>263</v>
      </c>
      <c r="D42" s="196" t="s">
        <v>118</v>
      </c>
      <c r="E42" s="197">
        <v>6</v>
      </c>
      <c r="F42" s="198"/>
      <c r="G42" s="201"/>
      <c r="H42" s="260"/>
      <c r="I42" s="201" t="s">
        <v>309</v>
      </c>
      <c r="J42" s="202" t="s">
        <v>241</v>
      </c>
      <c r="K42" s="201"/>
      <c r="L42" s="260"/>
      <c r="M42" s="117"/>
      <c r="N42" s="203"/>
      <c r="O42" s="203"/>
      <c r="P42" s="203"/>
      <c r="Q42" s="203"/>
    </row>
    <row r="43" spans="2:17" s="126" customFormat="1" ht="19.5" customHeight="1" x14ac:dyDescent="0.25">
      <c r="B43" s="204" t="s">
        <v>161</v>
      </c>
      <c r="C43" s="205" t="s">
        <v>266</v>
      </c>
      <c r="D43" s="167" t="s">
        <v>118</v>
      </c>
      <c r="E43" s="173">
        <v>6</v>
      </c>
      <c r="F43" s="206"/>
      <c r="G43" s="212"/>
      <c r="H43" s="211"/>
      <c r="I43" s="212" t="s">
        <v>309</v>
      </c>
      <c r="J43" s="282" t="s">
        <v>241</v>
      </c>
      <c r="K43" s="212"/>
      <c r="L43" s="211"/>
      <c r="M43" s="117"/>
      <c r="N43" s="203"/>
      <c r="O43" s="203"/>
      <c r="P43" s="203"/>
      <c r="Q43" s="203"/>
    </row>
    <row r="44" spans="2:17" s="126" customFormat="1" ht="19.5" customHeight="1" x14ac:dyDescent="0.25">
      <c r="B44" s="204" t="s">
        <v>162</v>
      </c>
      <c r="C44" s="205" t="s">
        <v>267</v>
      </c>
      <c r="D44" s="167" t="s">
        <v>292</v>
      </c>
      <c r="E44" s="173"/>
      <c r="F44" s="206"/>
      <c r="G44" s="212"/>
      <c r="H44" s="211"/>
      <c r="I44" s="212"/>
      <c r="J44" s="213" t="s">
        <v>292</v>
      </c>
      <c r="K44" s="212"/>
      <c r="L44" s="211"/>
      <c r="M44" s="117"/>
      <c r="N44" s="203"/>
      <c r="O44" s="203"/>
      <c r="P44" s="203"/>
      <c r="Q44" s="203"/>
    </row>
    <row r="45" spans="2:17" s="126" customFormat="1" ht="19.5" customHeight="1" x14ac:dyDescent="0.25">
      <c r="B45" s="204" t="s">
        <v>163</v>
      </c>
      <c r="C45" s="205" t="s">
        <v>268</v>
      </c>
      <c r="D45" s="167" t="s">
        <v>130</v>
      </c>
      <c r="E45" s="173">
        <v>6</v>
      </c>
      <c r="F45" s="206"/>
      <c r="G45" s="212"/>
      <c r="H45" s="211"/>
      <c r="I45" s="285" t="s">
        <v>130</v>
      </c>
      <c r="J45" s="211"/>
      <c r="K45" s="212"/>
      <c r="L45" s="211"/>
      <c r="M45" s="117"/>
      <c r="N45" s="203"/>
      <c r="O45" s="203"/>
      <c r="P45" s="203"/>
      <c r="Q45" s="203"/>
    </row>
    <row r="46" spans="2:17" s="126" customFormat="1" ht="19.5" customHeight="1" x14ac:dyDescent="0.25">
      <c r="B46" s="204" t="s">
        <v>164</v>
      </c>
      <c r="C46" s="205" t="s">
        <v>269</v>
      </c>
      <c r="D46" s="167" t="s">
        <v>241</v>
      </c>
      <c r="E46" s="173"/>
      <c r="F46" s="206"/>
      <c r="G46" s="212"/>
      <c r="H46" s="211"/>
      <c r="I46" s="212"/>
      <c r="J46" s="211"/>
      <c r="K46" s="210" t="s">
        <v>241</v>
      </c>
      <c r="L46" s="211"/>
      <c r="M46" s="117"/>
      <c r="N46" s="203"/>
      <c r="O46" s="203"/>
      <c r="P46" s="203"/>
      <c r="Q46" s="203"/>
    </row>
    <row r="47" spans="2:17" s="126" customFormat="1" ht="19.5" customHeight="1" x14ac:dyDescent="0.25">
      <c r="B47" s="204" t="s">
        <v>165</v>
      </c>
      <c r="C47" s="205" t="s">
        <v>265</v>
      </c>
      <c r="D47" s="167" t="s">
        <v>292</v>
      </c>
      <c r="E47" s="173"/>
      <c r="F47" s="206"/>
      <c r="G47" s="212"/>
      <c r="H47" s="211"/>
      <c r="I47" s="212"/>
      <c r="J47" s="213" t="s">
        <v>292</v>
      </c>
      <c r="K47" s="281"/>
      <c r="L47" s="211"/>
      <c r="M47" s="117"/>
      <c r="N47" s="203"/>
      <c r="O47" s="203"/>
      <c r="P47" s="203"/>
      <c r="Q47" s="203"/>
    </row>
    <row r="48" spans="2:17" s="126" customFormat="1" ht="19.5" customHeight="1" x14ac:dyDescent="0.25">
      <c r="B48" s="204" t="s">
        <v>166</v>
      </c>
      <c r="C48" s="214" t="s">
        <v>298</v>
      </c>
      <c r="D48" s="215" t="s">
        <v>130</v>
      </c>
      <c r="E48" s="216"/>
      <c r="F48" s="217"/>
      <c r="G48" s="220"/>
      <c r="H48" s="221"/>
      <c r="I48" s="220"/>
      <c r="J48" s="221"/>
      <c r="K48" s="222"/>
      <c r="L48" s="223" t="s">
        <v>130</v>
      </c>
      <c r="M48" s="117"/>
      <c r="N48" s="203"/>
      <c r="O48" s="203"/>
      <c r="P48" s="203"/>
      <c r="Q48" s="203"/>
    </row>
    <row r="49" spans="2:17" s="126" customFormat="1" ht="54.75" customHeight="1" x14ac:dyDescent="0.25">
      <c r="B49" s="204" t="s">
        <v>168</v>
      </c>
      <c r="C49" s="224" t="s">
        <v>332</v>
      </c>
      <c r="D49" s="215" t="s">
        <v>318</v>
      </c>
      <c r="E49" s="216"/>
      <c r="F49" s="217"/>
      <c r="G49" s="220"/>
      <c r="H49" s="221"/>
      <c r="I49" s="220" t="s">
        <v>309</v>
      </c>
      <c r="J49" s="223" t="s">
        <v>292</v>
      </c>
      <c r="K49" s="222"/>
      <c r="L49" s="221"/>
      <c r="M49" s="117"/>
      <c r="N49" s="203"/>
      <c r="O49" s="203"/>
      <c r="P49" s="203"/>
      <c r="Q49" s="203"/>
    </row>
    <row r="50" spans="2:17" s="126" customFormat="1" ht="19.5" customHeight="1" x14ac:dyDescent="0.25">
      <c r="B50" s="204" t="s">
        <v>250</v>
      </c>
      <c r="C50" s="205" t="s">
        <v>271</v>
      </c>
      <c r="D50" s="167" t="s">
        <v>121</v>
      </c>
      <c r="E50" s="173"/>
      <c r="F50" s="206"/>
      <c r="G50" s="212"/>
      <c r="H50" s="211"/>
      <c r="I50" s="212" t="s">
        <v>309</v>
      </c>
      <c r="J50" s="213" t="s">
        <v>130</v>
      </c>
      <c r="K50" s="225"/>
      <c r="L50" s="211"/>
      <c r="M50" s="117"/>
      <c r="N50" s="203"/>
      <c r="O50" s="203"/>
      <c r="P50" s="203"/>
      <c r="Q50" s="203"/>
    </row>
    <row r="51" spans="2:17" s="126" customFormat="1" ht="19.5" customHeight="1" x14ac:dyDescent="0.25">
      <c r="B51" s="283" t="s">
        <v>270</v>
      </c>
      <c r="C51" s="214" t="s">
        <v>264</v>
      </c>
      <c r="D51" s="196" t="s">
        <v>121</v>
      </c>
      <c r="E51" s="218"/>
      <c r="F51" s="227"/>
      <c r="G51" s="220"/>
      <c r="H51" s="221"/>
      <c r="I51" s="220"/>
      <c r="J51" s="228"/>
      <c r="K51" s="220" t="s">
        <v>309</v>
      </c>
      <c r="L51" s="223" t="s">
        <v>130</v>
      </c>
      <c r="M51" s="127"/>
      <c r="N51" s="203"/>
      <c r="O51" s="226"/>
      <c r="P51" s="203"/>
      <c r="Q51" s="203"/>
    </row>
    <row r="52" spans="2:17" s="126" customFormat="1" ht="19.5" customHeight="1" x14ac:dyDescent="0.25">
      <c r="B52" s="283" t="s">
        <v>297</v>
      </c>
      <c r="C52" s="214" t="s">
        <v>335</v>
      </c>
      <c r="D52" s="280" t="s">
        <v>130</v>
      </c>
      <c r="E52" s="218"/>
      <c r="F52" s="227"/>
      <c r="G52" s="220"/>
      <c r="H52" s="221"/>
      <c r="I52" s="220"/>
      <c r="J52" s="228"/>
      <c r="K52" s="220"/>
      <c r="L52" s="223" t="s">
        <v>130</v>
      </c>
      <c r="M52" s="127"/>
      <c r="N52" s="203"/>
      <c r="O52" s="226"/>
      <c r="P52" s="203"/>
      <c r="Q52" s="203"/>
    </row>
    <row r="53" spans="2:17" s="126" customFormat="1" ht="19.5" customHeight="1" thickBot="1" x14ac:dyDescent="0.3">
      <c r="B53" s="229"/>
      <c r="C53" s="177" t="s">
        <v>144</v>
      </c>
      <c r="D53" s="230"/>
      <c r="E53" s="231">
        <f>SUM(E42:E50)</f>
        <v>18</v>
      </c>
      <c r="F53" s="232"/>
      <c r="G53" s="233"/>
      <c r="H53" s="234"/>
      <c r="I53" s="179"/>
      <c r="J53" s="181">
        <v>12</v>
      </c>
      <c r="K53" s="179">
        <v>6</v>
      </c>
      <c r="L53" s="194"/>
      <c r="M53" s="149"/>
      <c r="N53" s="127"/>
      <c r="O53" s="127"/>
      <c r="P53" s="127"/>
      <c r="Q53" s="127"/>
    </row>
    <row r="54" spans="2:17" s="126" customFormat="1" ht="19.5" customHeight="1" thickBot="1" x14ac:dyDescent="0.3">
      <c r="B54" s="235" t="s">
        <v>169</v>
      </c>
      <c r="C54" s="148" t="s">
        <v>170</v>
      </c>
      <c r="D54" s="236" t="s">
        <v>294</v>
      </c>
      <c r="E54" s="105">
        <f>SUM(E55)</f>
        <v>0</v>
      </c>
      <c r="F54" s="107">
        <f>SUM(F55,)</f>
        <v>36</v>
      </c>
      <c r="G54" s="105">
        <f t="shared" ref="G54:L54" si="4">SUM(G55)</f>
        <v>0</v>
      </c>
      <c r="H54" s="107">
        <f t="shared" si="4"/>
        <v>0</v>
      </c>
      <c r="I54" s="105">
        <f t="shared" si="4"/>
        <v>0</v>
      </c>
      <c r="J54" s="107">
        <f t="shared" si="4"/>
        <v>0</v>
      </c>
      <c r="K54" s="105">
        <f t="shared" si="4"/>
        <v>0</v>
      </c>
      <c r="L54" s="107">
        <f t="shared" si="4"/>
        <v>0</v>
      </c>
      <c r="M54" s="117"/>
      <c r="N54" s="127"/>
      <c r="O54" s="127"/>
      <c r="P54" s="127"/>
      <c r="Q54" s="127"/>
    </row>
    <row r="55" spans="2:17" s="126" customFormat="1" ht="19.5" customHeight="1" thickBot="1" x14ac:dyDescent="0.3">
      <c r="B55" s="237" t="s">
        <v>171</v>
      </c>
      <c r="C55" s="238" t="s">
        <v>172</v>
      </c>
      <c r="D55" s="239" t="s">
        <v>293</v>
      </c>
      <c r="E55" s="240">
        <f t="shared" ref="E55:L55" si="5">SUM(E56,E61,E67,E72,E78,)</f>
        <v>0</v>
      </c>
      <c r="F55" s="241">
        <f t="shared" si="5"/>
        <v>36</v>
      </c>
      <c r="G55" s="240">
        <f t="shared" si="5"/>
        <v>0</v>
      </c>
      <c r="H55" s="241">
        <f t="shared" si="5"/>
        <v>0</v>
      </c>
      <c r="I55" s="240">
        <f t="shared" si="5"/>
        <v>0</v>
      </c>
      <c r="J55" s="241">
        <f t="shared" si="5"/>
        <v>0</v>
      </c>
      <c r="K55" s="240">
        <f t="shared" si="5"/>
        <v>0</v>
      </c>
      <c r="L55" s="241">
        <f t="shared" si="5"/>
        <v>0</v>
      </c>
      <c r="M55" s="149"/>
      <c r="N55" s="127"/>
      <c r="O55" s="127"/>
      <c r="P55" s="127"/>
      <c r="Q55" s="127"/>
    </row>
    <row r="56" spans="2:17" s="126" customFormat="1" ht="39.75" customHeight="1" thickBot="1" x14ac:dyDescent="0.3">
      <c r="B56" s="242" t="s">
        <v>173</v>
      </c>
      <c r="C56" s="243" t="s">
        <v>282</v>
      </c>
      <c r="D56" s="244" t="s">
        <v>291</v>
      </c>
      <c r="E56" s="245">
        <f>SUM(E57:E59)</f>
        <v>0</v>
      </c>
      <c r="F56" s="246">
        <f>SUM(F57)</f>
        <v>6</v>
      </c>
      <c r="G56" s="245">
        <f t="shared" ref="G56:L56" si="6">SUM(G57:G59)</f>
        <v>0</v>
      </c>
      <c r="H56" s="246">
        <f t="shared" si="6"/>
        <v>0</v>
      </c>
      <c r="I56" s="245">
        <f t="shared" si="6"/>
        <v>0</v>
      </c>
      <c r="J56" s="247">
        <f>SUM(J57)</f>
        <v>0</v>
      </c>
      <c r="K56" s="248" t="s">
        <v>240</v>
      </c>
      <c r="L56" s="247">
        <f t="shared" si="6"/>
        <v>0</v>
      </c>
      <c r="M56" s="149"/>
      <c r="N56" s="127"/>
      <c r="O56" s="117"/>
      <c r="P56" s="117"/>
      <c r="Q56" s="127"/>
    </row>
    <row r="57" spans="2:17" s="126" customFormat="1" ht="19.5" customHeight="1" x14ac:dyDescent="0.25">
      <c r="B57" s="249" t="s">
        <v>174</v>
      </c>
      <c r="C57" s="186" t="s">
        <v>283</v>
      </c>
      <c r="D57" s="626" t="s">
        <v>336</v>
      </c>
      <c r="E57" s="153"/>
      <c r="F57" s="628">
        <v>6</v>
      </c>
      <c r="G57" s="199"/>
      <c r="H57" s="200"/>
      <c r="I57" s="201" t="s">
        <v>309</v>
      </c>
      <c r="J57" s="624" t="s">
        <v>167</v>
      </c>
      <c r="K57" s="199"/>
      <c r="L57" s="200"/>
      <c r="M57" s="149"/>
      <c r="N57" s="203"/>
      <c r="O57" s="203"/>
      <c r="P57" s="203"/>
      <c r="Q57" s="127"/>
    </row>
    <row r="58" spans="2:17" s="126" customFormat="1" ht="19.5" customHeight="1" x14ac:dyDescent="0.25">
      <c r="B58" s="250" t="s">
        <v>175</v>
      </c>
      <c r="C58" s="166" t="s">
        <v>176</v>
      </c>
      <c r="D58" s="627"/>
      <c r="E58" s="173"/>
      <c r="F58" s="629"/>
      <c r="G58" s="253"/>
      <c r="H58" s="252"/>
      <c r="I58" s="251"/>
      <c r="J58" s="625"/>
      <c r="K58" s="225"/>
      <c r="L58" s="252"/>
      <c r="M58" s="149"/>
      <c r="N58" s="226"/>
      <c r="O58" s="226"/>
      <c r="P58" s="226"/>
      <c r="Q58" s="127"/>
    </row>
    <row r="59" spans="2:17" s="126" customFormat="1" ht="19.5" customHeight="1" x14ac:dyDescent="0.25">
      <c r="B59" s="250" t="s">
        <v>177</v>
      </c>
      <c r="C59" s="166" t="s">
        <v>178</v>
      </c>
      <c r="D59" s="306" t="s">
        <v>130</v>
      </c>
      <c r="E59" s="173"/>
      <c r="F59" s="630"/>
      <c r="G59" s="253"/>
      <c r="H59" s="252"/>
      <c r="I59" s="253"/>
      <c r="J59" s="209"/>
      <c r="K59" s="254" t="s">
        <v>130</v>
      </c>
      <c r="L59" s="208"/>
      <c r="M59" s="255"/>
      <c r="N59" s="226"/>
      <c r="O59" s="203"/>
      <c r="P59" s="203"/>
      <c r="Q59" s="127"/>
    </row>
    <row r="60" spans="2:17" s="126" customFormat="1" ht="19.5" customHeight="1" thickBot="1" x14ac:dyDescent="0.3">
      <c r="B60" s="256"/>
      <c r="C60" s="166" t="s">
        <v>179</v>
      </c>
      <c r="D60" s="257" t="s">
        <v>240</v>
      </c>
      <c r="E60" s="216"/>
      <c r="F60" s="219">
        <v>6</v>
      </c>
      <c r="G60" s="298"/>
      <c r="H60" s="299"/>
      <c r="I60" s="218"/>
      <c r="J60" s="219"/>
      <c r="K60" s="179"/>
      <c r="L60" s="181"/>
      <c r="M60" s="149"/>
      <c r="N60" s="258"/>
      <c r="O60" s="258"/>
      <c r="P60" s="258"/>
      <c r="Q60" s="127"/>
    </row>
    <row r="61" spans="2:17" s="126" customFormat="1" ht="47.25" customHeight="1" thickBot="1" x14ac:dyDescent="0.3">
      <c r="B61" s="259" t="s">
        <v>180</v>
      </c>
      <c r="C61" s="243" t="s">
        <v>284</v>
      </c>
      <c r="D61" s="244" t="s">
        <v>242</v>
      </c>
      <c r="E61" s="245">
        <f>SUM(E62:E65)</f>
        <v>0</v>
      </c>
      <c r="F61" s="246">
        <f>SUM(F62)</f>
        <v>6</v>
      </c>
      <c r="G61" s="245">
        <f t="shared" ref="G61:L61" si="7">SUM(G62:G65)</f>
        <v>0</v>
      </c>
      <c r="H61" s="246">
        <f t="shared" si="7"/>
        <v>0</v>
      </c>
      <c r="I61" s="245">
        <f t="shared" si="7"/>
        <v>0</v>
      </c>
      <c r="J61" s="246">
        <f t="shared" si="7"/>
        <v>0</v>
      </c>
      <c r="K61" s="248" t="s">
        <v>240</v>
      </c>
      <c r="L61" s="247">
        <f t="shared" si="7"/>
        <v>0</v>
      </c>
      <c r="M61" s="149"/>
      <c r="N61" s="203"/>
      <c r="O61" s="203"/>
      <c r="P61" s="203"/>
      <c r="Q61" s="127"/>
    </row>
    <row r="62" spans="2:17" s="126" customFormat="1" ht="39.75" customHeight="1" x14ac:dyDescent="0.25">
      <c r="B62" s="249" t="s">
        <v>181</v>
      </c>
      <c r="C62" s="186" t="s">
        <v>285</v>
      </c>
      <c r="D62" s="626" t="s">
        <v>182</v>
      </c>
      <c r="E62" s="153"/>
      <c r="F62" s="628">
        <v>6</v>
      </c>
      <c r="G62" s="199"/>
      <c r="H62" s="200"/>
      <c r="I62" s="199"/>
      <c r="J62" s="200"/>
      <c r="K62" s="655" t="s">
        <v>182</v>
      </c>
      <c r="L62" s="260"/>
      <c r="M62" s="651"/>
      <c r="N62" s="203"/>
      <c r="O62" s="203"/>
      <c r="P62" s="203"/>
      <c r="Q62" s="127"/>
    </row>
    <row r="63" spans="2:17" s="126" customFormat="1" ht="19.5" customHeight="1" x14ac:dyDescent="0.25">
      <c r="B63" s="250" t="s">
        <v>183</v>
      </c>
      <c r="C63" s="205" t="s">
        <v>324</v>
      </c>
      <c r="D63" s="631"/>
      <c r="E63" s="161"/>
      <c r="F63" s="629"/>
      <c r="G63" s="207"/>
      <c r="H63" s="208"/>
      <c r="I63" s="207"/>
      <c r="J63" s="208"/>
      <c r="K63" s="656"/>
      <c r="L63" s="211"/>
      <c r="M63" s="651"/>
      <c r="N63" s="226"/>
      <c r="O63" s="203"/>
      <c r="P63" s="203"/>
      <c r="Q63" s="127"/>
    </row>
    <row r="64" spans="2:17" s="126" customFormat="1" ht="19.5" customHeight="1" x14ac:dyDescent="0.25">
      <c r="B64" s="250" t="s">
        <v>184</v>
      </c>
      <c r="C64" s="166" t="s">
        <v>176</v>
      </c>
      <c r="D64" s="631"/>
      <c r="E64" s="161"/>
      <c r="F64" s="629"/>
      <c r="G64" s="253"/>
      <c r="H64" s="252"/>
      <c r="I64" s="253"/>
      <c r="J64" s="252"/>
      <c r="K64" s="656"/>
      <c r="L64" s="211"/>
      <c r="M64" s="651"/>
      <c r="N64" s="226"/>
      <c r="O64" s="203"/>
      <c r="P64" s="203"/>
      <c r="Q64" s="127"/>
    </row>
    <row r="65" spans="2:17" s="126" customFormat="1" ht="19.5" customHeight="1" x14ac:dyDescent="0.25">
      <c r="B65" s="250" t="s">
        <v>185</v>
      </c>
      <c r="C65" s="166" t="s">
        <v>178</v>
      </c>
      <c r="D65" s="627"/>
      <c r="E65" s="161"/>
      <c r="F65" s="630"/>
      <c r="G65" s="253"/>
      <c r="H65" s="252"/>
      <c r="I65" s="253"/>
      <c r="J65" s="252"/>
      <c r="K65" s="657"/>
      <c r="L65" s="211"/>
      <c r="M65" s="651"/>
      <c r="N65" s="258"/>
      <c r="O65" s="203"/>
      <c r="P65" s="258"/>
      <c r="Q65" s="127"/>
    </row>
    <row r="66" spans="2:17" s="126" customFormat="1" ht="19.5" customHeight="1" thickBot="1" x14ac:dyDescent="0.3">
      <c r="B66" s="256"/>
      <c r="C66" s="166" t="s">
        <v>179</v>
      </c>
      <c r="D66" s="257" t="s">
        <v>240</v>
      </c>
      <c r="E66" s="179"/>
      <c r="F66" s="181">
        <v>6</v>
      </c>
      <c r="G66" s="300"/>
      <c r="H66" s="301"/>
      <c r="I66" s="179"/>
      <c r="J66" s="181"/>
      <c r="K66" s="179"/>
      <c r="L66" s="181"/>
      <c r="M66" s="175"/>
      <c r="N66" s="203"/>
      <c r="O66" s="203"/>
      <c r="P66" s="203"/>
      <c r="Q66" s="127"/>
    </row>
    <row r="67" spans="2:17" s="116" customFormat="1" ht="19.5" customHeight="1" thickBot="1" x14ac:dyDescent="0.3">
      <c r="B67" s="259" t="s">
        <v>186</v>
      </c>
      <c r="C67" s="243" t="s">
        <v>272</v>
      </c>
      <c r="D67" s="244" t="s">
        <v>242</v>
      </c>
      <c r="E67" s="245">
        <f>SUM(E68:E70)</f>
        <v>0</v>
      </c>
      <c r="F67" s="246">
        <f>SUM(F68)</f>
        <v>6</v>
      </c>
      <c r="G67" s="245">
        <f>SUM(G68:G70)</f>
        <v>0</v>
      </c>
      <c r="H67" s="246">
        <f>SUM(H68:H70)</f>
        <v>0</v>
      </c>
      <c r="I67" s="245">
        <f>SUM(I68:I70)</f>
        <v>0</v>
      </c>
      <c r="J67" s="246">
        <f>SUM(J68:J70)</f>
        <v>0</v>
      </c>
      <c r="K67" s="245">
        <f>SUM(K68:K70)</f>
        <v>0</v>
      </c>
      <c r="L67" s="261" t="s">
        <v>240</v>
      </c>
      <c r="M67" s="149"/>
      <c r="N67" s="203"/>
      <c r="O67" s="203"/>
      <c r="P67" s="203"/>
      <c r="Q67" s="117"/>
    </row>
    <row r="68" spans="2:17" s="126" customFormat="1" ht="19.5" customHeight="1" x14ac:dyDescent="0.25">
      <c r="B68" s="249" t="s">
        <v>187</v>
      </c>
      <c r="C68" s="186" t="s">
        <v>273</v>
      </c>
      <c r="D68" s="626" t="s">
        <v>188</v>
      </c>
      <c r="E68" s="153"/>
      <c r="F68" s="628">
        <v>6</v>
      </c>
      <c r="G68" s="201"/>
      <c r="H68" s="260"/>
      <c r="I68" s="201"/>
      <c r="J68" s="260"/>
      <c r="K68" s="262"/>
      <c r="L68" s="624" t="s">
        <v>188</v>
      </c>
      <c r="M68" s="651"/>
      <c r="N68" s="203"/>
      <c r="O68" s="203"/>
      <c r="P68" s="203"/>
      <c r="Q68" s="127"/>
    </row>
    <row r="69" spans="2:17" s="126" customFormat="1" ht="19.5" customHeight="1" x14ac:dyDescent="0.25">
      <c r="B69" s="250" t="s">
        <v>189</v>
      </c>
      <c r="C69" s="166" t="s">
        <v>176</v>
      </c>
      <c r="D69" s="631"/>
      <c r="E69" s="161"/>
      <c r="F69" s="629"/>
      <c r="G69" s="212"/>
      <c r="H69" s="211"/>
      <c r="I69" s="212"/>
      <c r="J69" s="211"/>
      <c r="K69" s="212"/>
      <c r="L69" s="658"/>
      <c r="M69" s="651"/>
      <c r="N69" s="258"/>
      <c r="O69" s="203"/>
      <c r="P69" s="258"/>
      <c r="Q69" s="127"/>
    </row>
    <row r="70" spans="2:17" s="126" customFormat="1" ht="19.5" customHeight="1" x14ac:dyDescent="0.25">
      <c r="B70" s="250" t="s">
        <v>190</v>
      </c>
      <c r="C70" s="166" t="s">
        <v>178</v>
      </c>
      <c r="D70" s="627"/>
      <c r="E70" s="161"/>
      <c r="F70" s="630"/>
      <c r="G70" s="212"/>
      <c r="H70" s="211"/>
      <c r="I70" s="212"/>
      <c r="J70" s="211"/>
      <c r="K70" s="212"/>
      <c r="L70" s="625"/>
      <c r="M70" s="651"/>
      <c r="N70" s="203"/>
      <c r="O70" s="203"/>
      <c r="P70" s="203"/>
      <c r="Q70" s="127"/>
    </row>
    <row r="71" spans="2:17" s="116" customFormat="1" ht="19.5" customHeight="1" thickBot="1" x14ac:dyDescent="0.3">
      <c r="B71" s="256"/>
      <c r="C71" s="166" t="s">
        <v>179</v>
      </c>
      <c r="D71" s="257" t="s">
        <v>240</v>
      </c>
      <c r="E71" s="218"/>
      <c r="F71" s="219">
        <v>6</v>
      </c>
      <c r="G71" s="298"/>
      <c r="H71" s="299"/>
      <c r="I71" s="218"/>
      <c r="J71" s="219"/>
      <c r="K71" s="263"/>
      <c r="L71" s="264"/>
      <c r="M71" s="149"/>
      <c r="N71" s="203"/>
      <c r="O71" s="203"/>
      <c r="P71" s="203"/>
      <c r="Q71" s="117"/>
    </row>
    <row r="72" spans="2:17" s="126" customFormat="1" ht="19.5" customHeight="1" thickBot="1" x14ac:dyDescent="0.3">
      <c r="B72" s="259" t="s">
        <v>191</v>
      </c>
      <c r="C72" s="243" t="s">
        <v>286</v>
      </c>
      <c r="D72" s="244" t="s">
        <v>242</v>
      </c>
      <c r="E72" s="245">
        <f>SUM(E73:E76)</f>
        <v>0</v>
      </c>
      <c r="F72" s="246">
        <f>SUM(F73)</f>
        <v>12</v>
      </c>
      <c r="G72" s="245">
        <f>SUM(G73:G76)</f>
        <v>0</v>
      </c>
      <c r="H72" s="246">
        <f>SUM(H73:H76)</f>
        <v>0</v>
      </c>
      <c r="I72" s="245">
        <f>SUM(I73:I76)</f>
        <v>0</v>
      </c>
      <c r="J72" s="246">
        <f>SUM(J73:J76)</f>
        <v>0</v>
      </c>
      <c r="K72" s="265">
        <f>SUM(K73:K76)</f>
        <v>0</v>
      </c>
      <c r="L72" s="261" t="s">
        <v>240</v>
      </c>
      <c r="M72" s="149"/>
      <c r="N72" s="203"/>
      <c r="O72" s="203"/>
      <c r="P72" s="203"/>
      <c r="Q72" s="127"/>
    </row>
    <row r="73" spans="2:17" s="126" customFormat="1" ht="19.5" customHeight="1" x14ac:dyDescent="0.25">
      <c r="B73" s="249" t="s">
        <v>192</v>
      </c>
      <c r="C73" s="186" t="s">
        <v>287</v>
      </c>
      <c r="D73" s="652" t="s">
        <v>338</v>
      </c>
      <c r="E73" s="153"/>
      <c r="F73" s="628">
        <v>12</v>
      </c>
      <c r="G73" s="302"/>
      <c r="H73" s="303"/>
      <c r="I73" s="153"/>
      <c r="J73" s="266"/>
      <c r="K73" s="267" t="s">
        <v>309</v>
      </c>
      <c r="L73" s="624" t="s">
        <v>244</v>
      </c>
      <c r="M73" s="651"/>
      <c r="N73" s="203"/>
      <c r="O73" s="203"/>
      <c r="P73" s="203"/>
      <c r="Q73" s="127"/>
    </row>
    <row r="74" spans="2:17" s="126" customFormat="1" ht="19.5" customHeight="1" x14ac:dyDescent="0.25">
      <c r="B74" s="249" t="s">
        <v>239</v>
      </c>
      <c r="C74" s="186" t="s">
        <v>288</v>
      </c>
      <c r="D74" s="653"/>
      <c r="E74" s="153"/>
      <c r="F74" s="629"/>
      <c r="G74" s="302"/>
      <c r="H74" s="303"/>
      <c r="I74" s="153"/>
      <c r="J74" s="266"/>
      <c r="K74" s="267" t="s">
        <v>309</v>
      </c>
      <c r="L74" s="658"/>
      <c r="M74" s="651"/>
      <c r="N74" s="258"/>
      <c r="O74" s="203"/>
      <c r="P74" s="203"/>
      <c r="Q74" s="127"/>
    </row>
    <row r="75" spans="2:17" s="126" customFormat="1" ht="19.5" customHeight="1" x14ac:dyDescent="0.25">
      <c r="B75" s="250" t="s">
        <v>193</v>
      </c>
      <c r="C75" s="166" t="s">
        <v>176</v>
      </c>
      <c r="D75" s="653"/>
      <c r="E75" s="161"/>
      <c r="F75" s="629"/>
      <c r="G75" s="287"/>
      <c r="H75" s="288"/>
      <c r="I75" s="161"/>
      <c r="J75" s="163"/>
      <c r="K75" s="161"/>
      <c r="L75" s="658"/>
      <c r="M75" s="651"/>
      <c r="N75" s="203"/>
      <c r="O75" s="203"/>
      <c r="P75" s="203"/>
      <c r="Q75" s="127"/>
    </row>
    <row r="76" spans="2:17" s="126" customFormat="1" ht="19.5" customHeight="1" x14ac:dyDescent="0.25">
      <c r="B76" s="250" t="s">
        <v>194</v>
      </c>
      <c r="C76" s="166" t="s">
        <v>178</v>
      </c>
      <c r="D76" s="654"/>
      <c r="E76" s="161"/>
      <c r="F76" s="630"/>
      <c r="G76" s="287"/>
      <c r="H76" s="288"/>
      <c r="I76" s="161"/>
      <c r="J76" s="163"/>
      <c r="K76" s="161"/>
      <c r="L76" s="625"/>
      <c r="M76" s="651"/>
      <c r="N76" s="203"/>
      <c r="O76" s="203"/>
      <c r="P76" s="203"/>
      <c r="Q76" s="127"/>
    </row>
    <row r="77" spans="2:17" s="126" customFormat="1" ht="19.5" customHeight="1" thickBot="1" x14ac:dyDescent="0.3">
      <c r="B77" s="268"/>
      <c r="C77" s="166" t="s">
        <v>179</v>
      </c>
      <c r="D77" s="257" t="s">
        <v>240</v>
      </c>
      <c r="E77" s="269"/>
      <c r="F77" s="270">
        <v>12</v>
      </c>
      <c r="G77" s="304"/>
      <c r="H77" s="305"/>
      <c r="I77" s="269"/>
      <c r="J77" s="270"/>
      <c r="K77" s="269"/>
      <c r="L77" s="270"/>
      <c r="M77" s="149"/>
      <c r="N77" s="203"/>
      <c r="O77" s="226"/>
      <c r="P77" s="203"/>
      <c r="Q77" s="127"/>
    </row>
    <row r="78" spans="2:17" s="116" customFormat="1" ht="39.75" customHeight="1" thickBot="1" x14ac:dyDescent="0.3">
      <c r="B78" s="271" t="s">
        <v>235</v>
      </c>
      <c r="C78" s="243" t="s">
        <v>333</v>
      </c>
      <c r="D78" s="244" t="s">
        <v>242</v>
      </c>
      <c r="E78" s="272">
        <f>SUM(E79:E82)</f>
        <v>0</v>
      </c>
      <c r="F78" s="273">
        <f>SUM(F79)</f>
        <v>6</v>
      </c>
      <c r="G78" s="272">
        <f>SUM(G79:G83)</f>
        <v>0</v>
      </c>
      <c r="H78" s="273">
        <f>SUM(H79:H83)</f>
        <v>0</v>
      </c>
      <c r="I78" s="272">
        <f>SUM(I79:I81)</f>
        <v>0</v>
      </c>
      <c r="J78" s="274" t="s">
        <v>240</v>
      </c>
      <c r="K78" s="272">
        <f>SUM(K79:K82)</f>
        <v>0</v>
      </c>
      <c r="L78" s="273">
        <f>SUM(L79:L82)</f>
        <v>0</v>
      </c>
      <c r="M78" s="175"/>
      <c r="N78" s="117"/>
      <c r="O78" s="117"/>
      <c r="P78" s="127"/>
      <c r="Q78" s="117"/>
    </row>
    <row r="79" spans="2:17" s="126" customFormat="1" ht="19.5" customHeight="1" x14ac:dyDescent="0.25">
      <c r="B79" s="275" t="s">
        <v>238</v>
      </c>
      <c r="C79" s="276" t="s">
        <v>274</v>
      </c>
      <c r="D79" s="652" t="s">
        <v>243</v>
      </c>
      <c r="E79" s="153"/>
      <c r="F79" s="628">
        <v>6</v>
      </c>
      <c r="G79" s="302"/>
      <c r="H79" s="303"/>
      <c r="I79" s="153"/>
      <c r="J79" s="624" t="s">
        <v>243</v>
      </c>
      <c r="K79" s="153"/>
      <c r="L79" s="155"/>
      <c r="M79" s="651"/>
      <c r="N79" s="127"/>
      <c r="O79" s="127"/>
      <c r="P79" s="127"/>
      <c r="Q79" s="127"/>
    </row>
    <row r="80" spans="2:17" s="126" customFormat="1" ht="19.5" customHeight="1" x14ac:dyDescent="0.25">
      <c r="B80" s="250" t="s">
        <v>236</v>
      </c>
      <c r="C80" s="166" t="s">
        <v>176</v>
      </c>
      <c r="D80" s="653"/>
      <c r="E80" s="161"/>
      <c r="F80" s="629"/>
      <c r="G80" s="287"/>
      <c r="H80" s="288"/>
      <c r="I80" s="161"/>
      <c r="J80" s="658"/>
      <c r="K80" s="161"/>
      <c r="L80" s="163"/>
      <c r="M80" s="651"/>
      <c r="N80" s="127"/>
      <c r="O80" s="127"/>
      <c r="P80" s="117"/>
      <c r="Q80" s="127"/>
    </row>
    <row r="81" spans="2:17" s="126" customFormat="1" ht="19.5" customHeight="1" x14ac:dyDescent="0.25">
      <c r="B81" s="250" t="s">
        <v>237</v>
      </c>
      <c r="C81" s="166" t="s">
        <v>178</v>
      </c>
      <c r="D81" s="654"/>
      <c r="E81" s="161"/>
      <c r="F81" s="630"/>
      <c r="G81" s="287"/>
      <c r="H81" s="288"/>
      <c r="I81" s="161"/>
      <c r="J81" s="625"/>
      <c r="K81" s="161"/>
      <c r="L81" s="163"/>
      <c r="M81" s="651"/>
      <c r="N81" s="127"/>
      <c r="O81" s="127"/>
      <c r="P81" s="117"/>
      <c r="Q81" s="127"/>
    </row>
    <row r="82" spans="2:17" s="126" customFormat="1" ht="19.5" customHeight="1" x14ac:dyDescent="0.25">
      <c r="B82" s="250"/>
      <c r="C82" s="166" t="s">
        <v>179</v>
      </c>
      <c r="D82" s="257" t="s">
        <v>240</v>
      </c>
      <c r="E82" s="161"/>
      <c r="F82" s="163">
        <v>6</v>
      </c>
      <c r="G82" s="287"/>
      <c r="H82" s="288"/>
      <c r="I82" s="161"/>
      <c r="J82" s="155"/>
      <c r="K82" s="161"/>
      <c r="L82" s="163"/>
      <c r="M82" s="149"/>
      <c r="N82" s="127"/>
      <c r="O82" s="117"/>
      <c r="P82" s="117"/>
      <c r="Q82" s="127"/>
    </row>
    <row r="83" spans="2:17" s="126" customFormat="1" ht="19.5" customHeight="1" thickBot="1" x14ac:dyDescent="0.3">
      <c r="B83" s="277"/>
      <c r="C83" s="278" t="s">
        <v>144</v>
      </c>
      <c r="D83" s="279"/>
      <c r="E83" s="218"/>
      <c r="F83" s="219"/>
      <c r="G83" s="298"/>
      <c r="H83" s="299"/>
      <c r="I83" s="218"/>
      <c r="J83" s="219"/>
      <c r="K83" s="218"/>
      <c r="L83" s="219"/>
      <c r="M83" s="149"/>
      <c r="N83" s="127"/>
      <c r="O83" s="117"/>
      <c r="P83" s="117"/>
      <c r="Q83" s="127"/>
    </row>
    <row r="84" spans="2:17" s="126" customFormat="1" ht="19.5" customHeight="1" thickBot="1" x14ac:dyDescent="0.3">
      <c r="B84" s="307" t="s">
        <v>195</v>
      </c>
      <c r="C84" s="308" t="s">
        <v>196</v>
      </c>
      <c r="D84" s="309" t="s">
        <v>141</v>
      </c>
      <c r="E84" s="310"/>
      <c r="F84" s="311"/>
      <c r="G84" s="312"/>
      <c r="H84" s="313"/>
      <c r="I84" s="310"/>
      <c r="J84" s="311"/>
      <c r="K84" s="310"/>
      <c r="L84" s="314" t="s">
        <v>130</v>
      </c>
      <c r="M84" s="149"/>
      <c r="N84" s="127"/>
      <c r="O84" s="117"/>
      <c r="P84" s="117"/>
      <c r="Q84" s="127"/>
    </row>
    <row r="85" spans="2:17" ht="16.5" customHeight="1" x14ac:dyDescent="0.25"/>
    <row r="86" spans="2:17" ht="16.5" customHeight="1" x14ac:dyDescent="0.25"/>
    <row r="87" spans="2:17" ht="16.5" customHeight="1" x14ac:dyDescent="0.25"/>
    <row r="88" spans="2:17" ht="16.5" customHeight="1" x14ac:dyDescent="0.25"/>
    <row r="89" spans="2:17" ht="16.5" customHeight="1" x14ac:dyDescent="0.25"/>
    <row r="99" ht="15" customHeight="1" x14ac:dyDescent="0.25"/>
  </sheetData>
  <mergeCells count="36">
    <mergeCell ref="M79:M81"/>
    <mergeCell ref="M62:M65"/>
    <mergeCell ref="D68:D70"/>
    <mergeCell ref="F68:F70"/>
    <mergeCell ref="M68:M70"/>
    <mergeCell ref="D73:D76"/>
    <mergeCell ref="F73:F76"/>
    <mergeCell ref="M73:M76"/>
    <mergeCell ref="F62:F65"/>
    <mergeCell ref="K62:K65"/>
    <mergeCell ref="L68:L70"/>
    <mergeCell ref="L73:L76"/>
    <mergeCell ref="J79:J81"/>
    <mergeCell ref="D79:D81"/>
    <mergeCell ref="F79:F81"/>
    <mergeCell ref="D57:D58"/>
    <mergeCell ref="F57:F59"/>
    <mergeCell ref="D62:D65"/>
    <mergeCell ref="B1:N1"/>
    <mergeCell ref="E2:F4"/>
    <mergeCell ref="G2:L4"/>
    <mergeCell ref="F5:F9"/>
    <mergeCell ref="G5:H5"/>
    <mergeCell ref="I5:J5"/>
    <mergeCell ref="K5:L5"/>
    <mergeCell ref="G7:G9"/>
    <mergeCell ref="B2:B9"/>
    <mergeCell ref="C2:C9"/>
    <mergeCell ref="D2:D9"/>
    <mergeCell ref="H7:H9"/>
    <mergeCell ref="E5:E9"/>
    <mergeCell ref="I7:I9"/>
    <mergeCell ref="J7:J9"/>
    <mergeCell ref="K7:K9"/>
    <mergeCell ref="L7:L9"/>
    <mergeCell ref="J57:J58"/>
  </mergeCells>
  <pageMargins left="0.7" right="0.7" top="0.75" bottom="0.75" header="0.3" footer="0.3"/>
  <pageSetup paperSize="9" scale="49" orientation="landscape" r:id="rId1"/>
  <ignoredErrors>
    <ignoredError sqref="E25:H25" formulaRange="1"/>
    <ignoredError sqref="F11 F54:F56 J55:K55 F61:F72 J41" formula="1"/>
    <ignoredError sqref="K41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2.график учебного процесса</vt:lpstr>
      <vt:lpstr>3. сводные данные</vt:lpstr>
      <vt:lpstr>4. план учебного процесса</vt:lpstr>
      <vt:lpstr>5.комплексные формы ПА</vt:lpstr>
      <vt:lpstr>6. практика</vt:lpstr>
      <vt:lpstr>7. ПА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НГТ</cp:lastModifiedBy>
  <cp:lastPrinted>2024-09-06T07:48:18Z</cp:lastPrinted>
  <dcterms:created xsi:type="dcterms:W3CDTF">2017-12-21T08:00:33Z</dcterms:created>
  <dcterms:modified xsi:type="dcterms:W3CDTF">2024-10-15T09:23:40Z</dcterms:modified>
</cp:coreProperties>
</file>